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\\192.168.0.1\02総務課共有file\402契約　電力契約関係\01：電力会社選定関係\令和03年度～07年度\HP掲載用\"/>
    </mc:Choice>
  </mc:AlternateContent>
  <xr:revisionPtr revIDLastSave="0" documentId="13_ncr:1_{BC142B67-0D71-4D0F-A3CB-74D4170F4B88}" xr6:coauthVersionLast="46" xr6:coauthVersionMax="46" xr10:uidLastSave="{00000000-0000-0000-0000-000000000000}"/>
  <bookViews>
    <workbookView xWindow="20370" yWindow="-4110" windowWidth="19440" windowHeight="15600" xr2:uid="{00000000-000D-0000-FFFF-FFFF00000000}"/>
  </bookViews>
  <sheets>
    <sheet name="運動公園" sheetId="6" r:id="rId1"/>
    <sheet name="競技場" sheetId="1" r:id="rId2"/>
    <sheet name="ドーム" sheetId="2" r:id="rId3"/>
    <sheet name="県体" sheetId="3" r:id="rId4"/>
    <sheet name="藤崎台" sheetId="5" r:id="rId5"/>
    <sheet name="射撃場" sheetId="4" r:id="rId6"/>
    <sheet name="八代運動公園" sheetId="7" r:id="rId7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1" i="5" l="1"/>
  <c r="H23" i="5"/>
  <c r="C23" i="5"/>
  <c r="D23" i="6"/>
  <c r="E23" i="6"/>
  <c r="F23" i="6"/>
  <c r="G23" i="6"/>
  <c r="H23" i="6"/>
  <c r="I23" i="6"/>
  <c r="J23" i="6"/>
  <c r="K23" i="6"/>
  <c r="L23" i="6"/>
  <c r="M23" i="6"/>
  <c r="N23" i="6"/>
  <c r="D24" i="6"/>
  <c r="E24" i="6"/>
  <c r="F24" i="6"/>
  <c r="G24" i="6"/>
  <c r="H24" i="6"/>
  <c r="I24" i="6"/>
  <c r="J24" i="6"/>
  <c r="K24" i="6"/>
  <c r="L24" i="6"/>
  <c r="M24" i="6"/>
  <c r="N24" i="6"/>
  <c r="D23" i="2"/>
  <c r="E23" i="2"/>
  <c r="F23" i="2"/>
  <c r="G23" i="2"/>
  <c r="H23" i="2"/>
  <c r="I23" i="2"/>
  <c r="J23" i="2"/>
  <c r="K23" i="2"/>
  <c r="L23" i="2"/>
  <c r="M23" i="2"/>
  <c r="N23" i="2"/>
  <c r="D24" i="2"/>
  <c r="E24" i="2"/>
  <c r="F24" i="2"/>
  <c r="G24" i="2"/>
  <c r="H24" i="2"/>
  <c r="I24" i="2"/>
  <c r="J24" i="2"/>
  <c r="K24" i="2"/>
  <c r="L24" i="2"/>
  <c r="M24" i="2"/>
  <c r="N24" i="2"/>
  <c r="D23" i="3"/>
  <c r="E23" i="3"/>
  <c r="F23" i="3"/>
  <c r="G23" i="3"/>
  <c r="H23" i="3"/>
  <c r="I23" i="3"/>
  <c r="J23" i="3"/>
  <c r="K23" i="3"/>
  <c r="L23" i="3"/>
  <c r="M23" i="3"/>
  <c r="N23" i="3"/>
  <c r="D24" i="3"/>
  <c r="E24" i="3"/>
  <c r="F24" i="3"/>
  <c r="G24" i="3"/>
  <c r="H24" i="3"/>
  <c r="I24" i="3"/>
  <c r="J24" i="3"/>
  <c r="K24" i="3"/>
  <c r="L24" i="3"/>
  <c r="M24" i="3"/>
  <c r="N24" i="3"/>
  <c r="D23" i="5"/>
  <c r="E23" i="5"/>
  <c r="F23" i="5"/>
  <c r="G23" i="5"/>
  <c r="I23" i="5"/>
  <c r="J23" i="5"/>
  <c r="K23" i="5"/>
  <c r="L23" i="5"/>
  <c r="M23" i="5"/>
  <c r="N23" i="5"/>
  <c r="D23" i="4"/>
  <c r="E23" i="4"/>
  <c r="F23" i="4"/>
  <c r="G23" i="4"/>
  <c r="H23" i="4"/>
  <c r="I23" i="4"/>
  <c r="J23" i="4"/>
  <c r="K23" i="4"/>
  <c r="L23" i="4"/>
  <c r="M23" i="4"/>
  <c r="N23" i="4"/>
  <c r="D23" i="7"/>
  <c r="E23" i="7"/>
  <c r="F23" i="7"/>
  <c r="G23" i="7"/>
  <c r="H23" i="7"/>
  <c r="I23" i="7"/>
  <c r="J23" i="7"/>
  <c r="K23" i="7"/>
  <c r="L23" i="7"/>
  <c r="M23" i="7"/>
  <c r="N23" i="7"/>
  <c r="D23" i="1"/>
  <c r="E23" i="1"/>
  <c r="F23" i="1"/>
  <c r="G23" i="1"/>
  <c r="H23" i="1"/>
  <c r="I23" i="1"/>
  <c r="J23" i="1"/>
  <c r="K23" i="1"/>
  <c r="L23" i="1"/>
  <c r="M23" i="1"/>
  <c r="N23" i="1"/>
  <c r="D24" i="1"/>
  <c r="E24" i="1"/>
  <c r="F24" i="1"/>
  <c r="G24" i="1"/>
  <c r="H24" i="1"/>
  <c r="I24" i="1"/>
  <c r="J24" i="1"/>
  <c r="K24" i="1"/>
  <c r="L24" i="1"/>
  <c r="M24" i="1"/>
  <c r="N24" i="1"/>
  <c r="C23" i="6"/>
  <c r="C23" i="2"/>
  <c r="C23" i="3"/>
  <c r="C23" i="4"/>
  <c r="C23" i="7"/>
  <c r="C23" i="1"/>
  <c r="C24" i="6"/>
  <c r="C24" i="2"/>
  <c r="C24" i="3"/>
  <c r="C25" i="7"/>
  <c r="C24" i="1"/>
  <c r="D22" i="6"/>
  <c r="E22" i="6"/>
  <c r="F22" i="6"/>
  <c r="G22" i="6"/>
  <c r="H22" i="6"/>
  <c r="I22" i="6"/>
  <c r="J22" i="6"/>
  <c r="K22" i="6"/>
  <c r="L22" i="6"/>
  <c r="M22" i="6"/>
  <c r="N22" i="6"/>
  <c r="D22" i="2"/>
  <c r="E22" i="2"/>
  <c r="F22" i="2"/>
  <c r="G22" i="2"/>
  <c r="H22" i="2"/>
  <c r="I22" i="2"/>
  <c r="J22" i="2"/>
  <c r="K22" i="2"/>
  <c r="L22" i="2"/>
  <c r="M22" i="2"/>
  <c r="N22" i="2"/>
  <c r="D22" i="3"/>
  <c r="E22" i="3"/>
  <c r="F22" i="3"/>
  <c r="G22" i="3"/>
  <c r="H22" i="3"/>
  <c r="I22" i="3"/>
  <c r="J22" i="3"/>
  <c r="K22" i="3"/>
  <c r="L22" i="3"/>
  <c r="M22" i="3"/>
  <c r="N22" i="3"/>
  <c r="D22" i="1"/>
  <c r="E22" i="1"/>
  <c r="F22" i="1"/>
  <c r="G22" i="1"/>
  <c r="H22" i="1"/>
  <c r="I22" i="1"/>
  <c r="J22" i="1"/>
  <c r="K22" i="1"/>
  <c r="L22" i="1"/>
  <c r="M22" i="1"/>
  <c r="N22" i="1"/>
  <c r="C22" i="6"/>
  <c r="C22" i="2"/>
  <c r="C22" i="3"/>
  <c r="C22" i="1"/>
  <c r="E21" i="6"/>
  <c r="F21" i="6"/>
  <c r="G21" i="6"/>
  <c r="H21" i="6"/>
  <c r="I21" i="6"/>
  <c r="J21" i="6"/>
  <c r="K21" i="6"/>
  <c r="L21" i="6"/>
  <c r="M21" i="6"/>
  <c r="N21" i="6"/>
  <c r="E21" i="2"/>
  <c r="F21" i="2"/>
  <c r="G21" i="2"/>
  <c r="H21" i="2"/>
  <c r="I21" i="2"/>
  <c r="J21" i="2"/>
  <c r="K21" i="2"/>
  <c r="L21" i="2"/>
  <c r="M21" i="2"/>
  <c r="N21" i="2"/>
  <c r="E21" i="3"/>
  <c r="F21" i="3"/>
  <c r="G21" i="3"/>
  <c r="H21" i="3"/>
  <c r="I21" i="3"/>
  <c r="J21" i="3"/>
  <c r="K21" i="3"/>
  <c r="L21" i="3"/>
  <c r="M21" i="3"/>
  <c r="N21" i="3"/>
  <c r="E21" i="5"/>
  <c r="F21" i="5"/>
  <c r="G21" i="5"/>
  <c r="I21" i="5"/>
  <c r="J21" i="5"/>
  <c r="K21" i="5"/>
  <c r="L21" i="5"/>
  <c r="M21" i="5"/>
  <c r="N21" i="5"/>
  <c r="E21" i="4"/>
  <c r="F21" i="4"/>
  <c r="G21" i="4"/>
  <c r="H21" i="4"/>
  <c r="I21" i="4"/>
  <c r="J21" i="4"/>
  <c r="K21" i="4"/>
  <c r="L21" i="4"/>
  <c r="M21" i="4"/>
  <c r="N21" i="4"/>
  <c r="E21" i="7"/>
  <c r="F21" i="7"/>
  <c r="G21" i="7"/>
  <c r="H21" i="7"/>
  <c r="I21" i="7"/>
  <c r="J21" i="7"/>
  <c r="K21" i="7"/>
  <c r="L21" i="7"/>
  <c r="M21" i="7"/>
  <c r="N21" i="7"/>
  <c r="E21" i="1"/>
  <c r="F21" i="1"/>
  <c r="G21" i="1"/>
  <c r="H21" i="1"/>
  <c r="I21" i="1"/>
  <c r="J21" i="1"/>
  <c r="K21" i="1"/>
  <c r="L21" i="1"/>
  <c r="M21" i="1"/>
  <c r="N21" i="1"/>
  <c r="D21" i="6"/>
  <c r="D21" i="2"/>
  <c r="D21" i="3"/>
  <c r="D21" i="5"/>
  <c r="D21" i="4"/>
  <c r="D21" i="7"/>
  <c r="D21" i="1"/>
  <c r="C21" i="6"/>
  <c r="C21" i="2"/>
  <c r="C21" i="3"/>
  <c r="C21" i="5"/>
  <c r="C21" i="4"/>
  <c r="C21" i="7"/>
  <c r="C21" i="1"/>
  <c r="C20" i="6"/>
  <c r="C20" i="2"/>
  <c r="C20" i="3"/>
  <c r="C20" i="5"/>
  <c r="C20" i="4"/>
  <c r="C20" i="7"/>
  <c r="C20" i="1"/>
  <c r="D20" i="6"/>
  <c r="E20" i="6" s="1"/>
  <c r="F20" i="6" s="1"/>
  <c r="G20" i="6" s="1"/>
  <c r="H20" i="6" s="1"/>
  <c r="I20" i="6" s="1"/>
  <c r="J20" i="6" s="1"/>
  <c r="K20" i="6" s="1"/>
  <c r="L20" i="6" s="1"/>
  <c r="M20" i="6" s="1"/>
  <c r="N20" i="6" s="1"/>
  <c r="D20" i="7"/>
  <c r="D20" i="1"/>
  <c r="E20" i="1" s="1"/>
  <c r="D20" i="2"/>
  <c r="E20" i="2" s="1"/>
  <c r="C25" i="1" l="1"/>
  <c r="C25" i="5"/>
  <c r="C25" i="3"/>
  <c r="D20" i="3"/>
  <c r="C25" i="4"/>
  <c r="O23" i="4"/>
  <c r="O23" i="7"/>
  <c r="O23" i="5"/>
  <c r="O21" i="4"/>
  <c r="O21" i="7"/>
  <c r="O21" i="5"/>
  <c r="D25" i="7"/>
  <c r="D20" i="4"/>
  <c r="E20" i="7"/>
  <c r="D20" i="5"/>
  <c r="I25" i="6"/>
  <c r="C25" i="2"/>
  <c r="F25" i="6"/>
  <c r="E25" i="6"/>
  <c r="D25" i="1"/>
  <c r="K25" i="6"/>
  <c r="H25" i="6"/>
  <c r="N25" i="6"/>
  <c r="K25" i="2"/>
  <c r="M25" i="6"/>
  <c r="C25" i="6"/>
  <c r="F25" i="2"/>
  <c r="I25" i="1"/>
  <c r="L25" i="6"/>
  <c r="D25" i="3"/>
  <c r="F25" i="1"/>
  <c r="E25" i="2"/>
  <c r="D25" i="2"/>
  <c r="E25" i="1"/>
  <c r="G25" i="6"/>
  <c r="D25" i="6"/>
  <c r="I25" i="2"/>
  <c r="K25" i="1"/>
  <c r="H25" i="1"/>
  <c r="J25" i="6"/>
  <c r="O23" i="3"/>
  <c r="O23" i="1"/>
  <c r="O21" i="1"/>
  <c r="O21" i="6"/>
  <c r="O24" i="3"/>
  <c r="O24" i="2"/>
  <c r="O22" i="1"/>
  <c r="O24" i="6"/>
  <c r="O23" i="6"/>
  <c r="O22" i="6"/>
  <c r="O21" i="2"/>
  <c r="O23" i="2"/>
  <c r="O22" i="3"/>
  <c r="O24" i="1"/>
  <c r="O22" i="2"/>
  <c r="O21" i="3"/>
  <c r="F20" i="2"/>
  <c r="G20" i="2" s="1"/>
  <c r="H20" i="2" s="1"/>
  <c r="I20" i="2" s="1"/>
  <c r="J20" i="2" s="1"/>
  <c r="K20" i="2" s="1"/>
  <c r="L20" i="2" s="1"/>
  <c r="M20" i="2" s="1"/>
  <c r="N20" i="2" s="1"/>
  <c r="N25" i="2" s="1"/>
  <c r="O20" i="6"/>
  <c r="F20" i="1"/>
  <c r="G20" i="1" s="1"/>
  <c r="H20" i="1" s="1"/>
  <c r="I20" i="1" s="1"/>
  <c r="J20" i="1" s="1"/>
  <c r="K20" i="1" s="1"/>
  <c r="L20" i="1" s="1"/>
  <c r="M20" i="1" s="1"/>
  <c r="N20" i="1" s="1"/>
  <c r="N25" i="1" s="1"/>
  <c r="O15" i="7"/>
  <c r="O16" i="7"/>
  <c r="N13" i="7"/>
  <c r="N17" i="7" s="1"/>
  <c r="M13" i="7"/>
  <c r="M17" i="7" s="1"/>
  <c r="L13" i="7"/>
  <c r="L17" i="7" s="1"/>
  <c r="K13" i="7"/>
  <c r="K17" i="7" s="1"/>
  <c r="J13" i="7"/>
  <c r="J17" i="7" s="1"/>
  <c r="I13" i="7"/>
  <c r="I17" i="7" s="1"/>
  <c r="H13" i="7"/>
  <c r="H17" i="7" s="1"/>
  <c r="G13" i="7"/>
  <c r="G17" i="7" s="1"/>
  <c r="F13" i="7"/>
  <c r="F17" i="7" s="1"/>
  <c r="E13" i="7"/>
  <c r="E17" i="7" s="1"/>
  <c r="D13" i="7"/>
  <c r="D17" i="7" s="1"/>
  <c r="C13" i="7"/>
  <c r="C17" i="7" s="1"/>
  <c r="O11" i="7"/>
  <c r="O9" i="7"/>
  <c r="H25" i="2" l="1"/>
  <c r="J25" i="2"/>
  <c r="L25" i="2"/>
  <c r="G25" i="2"/>
  <c r="G25" i="1"/>
  <c r="J25" i="1"/>
  <c r="L25" i="1"/>
  <c r="M25" i="2"/>
  <c r="M25" i="1"/>
  <c r="E20" i="3"/>
  <c r="D25" i="4"/>
  <c r="E20" i="4"/>
  <c r="D25" i="5"/>
  <c r="E20" i="5"/>
  <c r="E25" i="7"/>
  <c r="F20" i="7"/>
  <c r="O25" i="6"/>
  <c r="O20" i="1"/>
  <c r="O25" i="1" s="1"/>
  <c r="O20" i="2"/>
  <c r="O25" i="2" s="1"/>
  <c r="O13" i="7"/>
  <c r="O17" i="7" s="1"/>
  <c r="F20" i="3" l="1"/>
  <c r="E25" i="3"/>
  <c r="G20" i="7"/>
  <c r="F25" i="7"/>
  <c r="E25" i="4"/>
  <c r="F20" i="4"/>
  <c r="E25" i="5"/>
  <c r="F20" i="5"/>
  <c r="O16" i="6"/>
  <c r="O15" i="6"/>
  <c r="N13" i="6"/>
  <c r="N17" i="6" s="1"/>
  <c r="M13" i="6"/>
  <c r="M17" i="6" s="1"/>
  <c r="L13" i="6"/>
  <c r="L17" i="6" s="1"/>
  <c r="K13" i="6"/>
  <c r="K17" i="6" s="1"/>
  <c r="J13" i="6"/>
  <c r="J17" i="6" s="1"/>
  <c r="I13" i="6"/>
  <c r="I17" i="6" s="1"/>
  <c r="H13" i="6"/>
  <c r="H17" i="6" s="1"/>
  <c r="G13" i="6"/>
  <c r="G17" i="6" s="1"/>
  <c r="F13" i="6"/>
  <c r="F17" i="6" s="1"/>
  <c r="E13" i="6"/>
  <c r="E17" i="6" s="1"/>
  <c r="D13" i="6"/>
  <c r="D17" i="6" s="1"/>
  <c r="C13" i="6"/>
  <c r="C17" i="6" s="1"/>
  <c r="O12" i="6"/>
  <c r="O11" i="6"/>
  <c r="O10" i="6"/>
  <c r="O9" i="6"/>
  <c r="O16" i="5"/>
  <c r="O15" i="5"/>
  <c r="N13" i="5"/>
  <c r="N17" i="5" s="1"/>
  <c r="M13" i="5"/>
  <c r="M17" i="5" s="1"/>
  <c r="L13" i="5"/>
  <c r="L17" i="5" s="1"/>
  <c r="K13" i="5"/>
  <c r="K17" i="5" s="1"/>
  <c r="J13" i="5"/>
  <c r="J17" i="5" s="1"/>
  <c r="I13" i="5"/>
  <c r="I17" i="5" s="1"/>
  <c r="H13" i="5"/>
  <c r="H17" i="5" s="1"/>
  <c r="G13" i="5"/>
  <c r="G17" i="5" s="1"/>
  <c r="F13" i="5"/>
  <c r="F17" i="5" s="1"/>
  <c r="E13" i="5"/>
  <c r="E17" i="5" s="1"/>
  <c r="D13" i="5"/>
  <c r="D17" i="5" s="1"/>
  <c r="C13" i="5"/>
  <c r="C17" i="5" s="1"/>
  <c r="O11" i="5"/>
  <c r="O9" i="5"/>
  <c r="O16" i="4"/>
  <c r="O15" i="4"/>
  <c r="N13" i="4"/>
  <c r="N17" i="4" s="1"/>
  <c r="M13" i="4"/>
  <c r="M17" i="4" s="1"/>
  <c r="L13" i="4"/>
  <c r="L17" i="4" s="1"/>
  <c r="K13" i="4"/>
  <c r="K17" i="4" s="1"/>
  <c r="J13" i="4"/>
  <c r="J17" i="4" s="1"/>
  <c r="I13" i="4"/>
  <c r="I17" i="4" s="1"/>
  <c r="H13" i="4"/>
  <c r="H17" i="4" s="1"/>
  <c r="G13" i="4"/>
  <c r="G17" i="4" s="1"/>
  <c r="F13" i="4"/>
  <c r="F17" i="4" s="1"/>
  <c r="E13" i="4"/>
  <c r="E17" i="4" s="1"/>
  <c r="D13" i="4"/>
  <c r="D17" i="4" s="1"/>
  <c r="C13" i="4"/>
  <c r="C17" i="4" s="1"/>
  <c r="O11" i="4"/>
  <c r="O9" i="4"/>
  <c r="O16" i="3"/>
  <c r="O15" i="3"/>
  <c r="N13" i="3"/>
  <c r="N17" i="3" s="1"/>
  <c r="M13" i="3"/>
  <c r="M17" i="3" s="1"/>
  <c r="L13" i="3"/>
  <c r="L17" i="3" s="1"/>
  <c r="K13" i="3"/>
  <c r="K17" i="3" s="1"/>
  <c r="J13" i="3"/>
  <c r="J17" i="3" s="1"/>
  <c r="I13" i="3"/>
  <c r="I17" i="3" s="1"/>
  <c r="H13" i="3"/>
  <c r="H17" i="3" s="1"/>
  <c r="G13" i="3"/>
  <c r="G17" i="3" s="1"/>
  <c r="F13" i="3"/>
  <c r="F17" i="3" s="1"/>
  <c r="E13" i="3"/>
  <c r="E17" i="3" s="1"/>
  <c r="D13" i="3"/>
  <c r="D17" i="3" s="1"/>
  <c r="C13" i="3"/>
  <c r="C17" i="3" s="1"/>
  <c r="O12" i="3"/>
  <c r="O11" i="3"/>
  <c r="O10" i="3"/>
  <c r="O9" i="3"/>
  <c r="G20" i="3" l="1"/>
  <c r="F25" i="3"/>
  <c r="F25" i="5"/>
  <c r="G20" i="5"/>
  <c r="G25" i="7"/>
  <c r="H20" i="7"/>
  <c r="F25" i="4"/>
  <c r="G20" i="4"/>
  <c r="O13" i="4"/>
  <c r="O17" i="4" s="1"/>
  <c r="O13" i="6"/>
  <c r="O17" i="6" s="1"/>
  <c r="O13" i="5"/>
  <c r="O17" i="5" s="1"/>
  <c r="O13" i="3"/>
  <c r="O17" i="3" s="1"/>
  <c r="O16" i="2"/>
  <c r="O15" i="2"/>
  <c r="N13" i="2"/>
  <c r="N17" i="2" s="1"/>
  <c r="M13" i="2"/>
  <c r="M17" i="2" s="1"/>
  <c r="L13" i="2"/>
  <c r="L17" i="2" s="1"/>
  <c r="K13" i="2"/>
  <c r="K17" i="2" s="1"/>
  <c r="J13" i="2"/>
  <c r="J17" i="2" s="1"/>
  <c r="I13" i="2"/>
  <c r="I17" i="2" s="1"/>
  <c r="H13" i="2"/>
  <c r="H17" i="2" s="1"/>
  <c r="G13" i="2"/>
  <c r="G17" i="2" s="1"/>
  <c r="F13" i="2"/>
  <c r="F17" i="2" s="1"/>
  <c r="E13" i="2"/>
  <c r="E17" i="2" s="1"/>
  <c r="D13" i="2"/>
  <c r="D17" i="2" s="1"/>
  <c r="C13" i="2"/>
  <c r="C17" i="2" s="1"/>
  <c r="O12" i="2"/>
  <c r="O11" i="2"/>
  <c r="O10" i="2"/>
  <c r="O9" i="2"/>
  <c r="H20" i="3" l="1"/>
  <c r="G25" i="3"/>
  <c r="G25" i="4"/>
  <c r="H20" i="4"/>
  <c r="H25" i="7"/>
  <c r="I20" i="7"/>
  <c r="G25" i="5"/>
  <c r="H20" i="5"/>
  <c r="O13" i="2"/>
  <c r="O17" i="2" s="1"/>
  <c r="O16" i="1"/>
  <c r="O15" i="1"/>
  <c r="O12" i="1"/>
  <c r="O11" i="1"/>
  <c r="O10" i="1"/>
  <c r="O9" i="1"/>
  <c r="N13" i="1"/>
  <c r="N17" i="1" s="1"/>
  <c r="M13" i="1"/>
  <c r="M17" i="1" s="1"/>
  <c r="L13" i="1"/>
  <c r="L17" i="1" s="1"/>
  <c r="K13" i="1"/>
  <c r="K17" i="1" s="1"/>
  <c r="J13" i="1"/>
  <c r="J17" i="1" s="1"/>
  <c r="I13" i="1"/>
  <c r="I17" i="1" s="1"/>
  <c r="H13" i="1"/>
  <c r="H17" i="1" s="1"/>
  <c r="G13" i="1"/>
  <c r="G17" i="1" s="1"/>
  <c r="F13" i="1"/>
  <c r="F17" i="1" s="1"/>
  <c r="E13" i="1"/>
  <c r="E17" i="1" s="1"/>
  <c r="D13" i="1"/>
  <c r="D17" i="1" s="1"/>
  <c r="C13" i="1"/>
  <c r="C17" i="1" s="1"/>
  <c r="I20" i="3" l="1"/>
  <c r="H25" i="3"/>
  <c r="H25" i="5"/>
  <c r="I20" i="5"/>
  <c r="I25" i="7"/>
  <c r="J20" i="7"/>
  <c r="I20" i="4"/>
  <c r="H25" i="4"/>
  <c r="O13" i="1"/>
  <c r="O17" i="1" s="1"/>
  <c r="J20" i="3" l="1"/>
  <c r="I25" i="3"/>
  <c r="I25" i="4"/>
  <c r="J20" i="4"/>
  <c r="J25" i="7"/>
  <c r="K20" i="7"/>
  <c r="I25" i="5"/>
  <c r="J20" i="5"/>
  <c r="K20" i="3" l="1"/>
  <c r="J25" i="3"/>
  <c r="J25" i="5"/>
  <c r="K20" i="5"/>
  <c r="J25" i="4"/>
  <c r="K20" i="4"/>
  <c r="K25" i="7"/>
  <c r="L20" i="7"/>
  <c r="L20" i="3" l="1"/>
  <c r="K25" i="3"/>
  <c r="L25" i="7"/>
  <c r="M20" i="7"/>
  <c r="K25" i="4"/>
  <c r="L20" i="4"/>
  <c r="K25" i="5"/>
  <c r="L20" i="5"/>
  <c r="M20" i="3" l="1"/>
  <c r="L25" i="3"/>
  <c r="M20" i="5"/>
  <c r="L25" i="5"/>
  <c r="L25" i="4"/>
  <c r="M20" i="4"/>
  <c r="M25" i="7"/>
  <c r="N20" i="7"/>
  <c r="N25" i="7" s="1"/>
  <c r="O20" i="7" l="1"/>
  <c r="O25" i="7" s="1"/>
  <c r="N20" i="3"/>
  <c r="M25" i="3"/>
  <c r="M25" i="4"/>
  <c r="N20" i="4"/>
  <c r="M25" i="5"/>
  <c r="N20" i="5"/>
  <c r="N25" i="3" l="1"/>
  <c r="O20" i="3"/>
  <c r="O25" i="3" s="1"/>
  <c r="N25" i="5"/>
  <c r="O20" i="5"/>
  <c r="O25" i="5" s="1"/>
  <c r="N25" i="4"/>
  <c r="O20" i="4"/>
  <c r="O25" i="4" s="1"/>
</calcChain>
</file>

<file path=xl/sharedStrings.xml><?xml version="1.0" encoding="utf-8"?>
<sst xmlns="http://schemas.openxmlformats.org/spreadsheetml/2006/main" count="420" uniqueCount="54">
  <si>
    <t>４月</t>
    <rPh sb="1" eb="2">
      <t>ガツ</t>
    </rPh>
    <phoneticPr fontId="1"/>
  </si>
  <si>
    <t>５月</t>
  </si>
  <si>
    <t>６月</t>
  </si>
  <si>
    <t>７月</t>
  </si>
  <si>
    <t>８月</t>
  </si>
  <si>
    <t>９月</t>
  </si>
  <si>
    <t>１０月</t>
  </si>
  <si>
    <t>１１月</t>
  </si>
  <si>
    <t>１２月</t>
  </si>
  <si>
    <t>１月</t>
  </si>
  <si>
    <t>２月</t>
  </si>
  <si>
    <t>３月</t>
  </si>
  <si>
    <t>夏季平日</t>
    <rPh sb="0" eb="2">
      <t>カキ</t>
    </rPh>
    <rPh sb="2" eb="4">
      <t>ヘイジツ</t>
    </rPh>
    <phoneticPr fontId="1"/>
  </si>
  <si>
    <t>夏季休日</t>
    <rPh sb="0" eb="2">
      <t>カキ</t>
    </rPh>
    <rPh sb="2" eb="4">
      <t>キュウジツ</t>
    </rPh>
    <phoneticPr fontId="1"/>
  </si>
  <si>
    <t>他季平日</t>
    <rPh sb="0" eb="1">
      <t>タ</t>
    </rPh>
    <rPh sb="1" eb="2">
      <t>キ</t>
    </rPh>
    <rPh sb="2" eb="4">
      <t>ヘイジツ</t>
    </rPh>
    <phoneticPr fontId="1"/>
  </si>
  <si>
    <t>他季休日</t>
    <rPh sb="0" eb="1">
      <t>タ</t>
    </rPh>
    <rPh sb="1" eb="2">
      <t>キ</t>
    </rPh>
    <rPh sb="2" eb="4">
      <t>キュウジツ</t>
    </rPh>
    <phoneticPr fontId="1"/>
  </si>
  <si>
    <t>小計</t>
    <rPh sb="0" eb="2">
      <t>ショウケイ</t>
    </rPh>
    <phoneticPr fontId="1"/>
  </si>
  <si>
    <t>力率</t>
    <rPh sb="0" eb="2">
      <t>リキリツ</t>
    </rPh>
    <phoneticPr fontId="1"/>
  </si>
  <si>
    <t>最大需用電力</t>
    <rPh sb="0" eb="2">
      <t>サイダイ</t>
    </rPh>
    <rPh sb="2" eb="4">
      <t>ジュヨウ</t>
    </rPh>
    <rPh sb="4" eb="6">
      <t>デンリョク</t>
    </rPh>
    <phoneticPr fontId="1"/>
  </si>
  <si>
    <t>夜間率</t>
    <rPh sb="0" eb="2">
      <t>ヤカン</t>
    </rPh>
    <rPh sb="2" eb="3">
      <t>リツ</t>
    </rPh>
    <phoneticPr fontId="1"/>
  </si>
  <si>
    <t>負荷率</t>
    <rPh sb="0" eb="2">
      <t>フカ</t>
    </rPh>
    <rPh sb="2" eb="3">
      <t>リツ</t>
    </rPh>
    <phoneticPr fontId="1"/>
  </si>
  <si>
    <t>kwh</t>
    <phoneticPr fontId="1"/>
  </si>
  <si>
    <t>%</t>
    <phoneticPr fontId="1"/>
  </si>
  <si>
    <t>kw</t>
    <phoneticPr fontId="1"/>
  </si>
  <si>
    <t>施設名</t>
    <rPh sb="0" eb="2">
      <t>シセツ</t>
    </rPh>
    <rPh sb="2" eb="3">
      <t>メイ</t>
    </rPh>
    <phoneticPr fontId="1"/>
  </si>
  <si>
    <t>契約電力</t>
    <rPh sb="0" eb="2">
      <t>ケイヤク</t>
    </rPh>
    <rPh sb="2" eb="4">
      <t>デンリョク</t>
    </rPh>
    <phoneticPr fontId="1"/>
  </si>
  <si>
    <t>電圧</t>
    <rPh sb="0" eb="2">
      <t>デンアツ</t>
    </rPh>
    <phoneticPr fontId="1"/>
  </si>
  <si>
    <t>種別</t>
    <rPh sb="0" eb="2">
      <t>シュベツ</t>
    </rPh>
    <phoneticPr fontId="1"/>
  </si>
  <si>
    <t>6.00kV</t>
    <phoneticPr fontId="1"/>
  </si>
  <si>
    <t>陸上競技場</t>
    <rPh sb="0" eb="2">
      <t>リクジョウ</t>
    </rPh>
    <rPh sb="2" eb="5">
      <t>キョウギジョウ</t>
    </rPh>
    <phoneticPr fontId="1"/>
  </si>
  <si>
    <t>年計</t>
    <rPh sb="0" eb="1">
      <t>ネン</t>
    </rPh>
    <rPh sb="1" eb="2">
      <t>ケイ</t>
    </rPh>
    <phoneticPr fontId="1"/>
  </si>
  <si>
    <t>夜間使用電力量</t>
    <rPh sb="0" eb="2">
      <t>ヤカン</t>
    </rPh>
    <rPh sb="2" eb="4">
      <t>シヨウ</t>
    </rPh>
    <rPh sb="4" eb="6">
      <t>デンリョク</t>
    </rPh>
    <rPh sb="6" eb="7">
      <t>リョウ</t>
    </rPh>
    <phoneticPr fontId="1"/>
  </si>
  <si>
    <t>パークドーム熊本</t>
    <rPh sb="6" eb="8">
      <t>クマモト</t>
    </rPh>
    <phoneticPr fontId="1"/>
  </si>
  <si>
    <t>熊本県立総合体育館</t>
    <rPh sb="0" eb="4">
      <t>クマモトケンリツ</t>
    </rPh>
    <rPh sb="4" eb="6">
      <t>ソウゴウ</t>
    </rPh>
    <rPh sb="6" eb="9">
      <t>タイイクカン</t>
    </rPh>
    <phoneticPr fontId="1"/>
  </si>
  <si>
    <t>藤崎台県営野球場</t>
    <rPh sb="0" eb="3">
      <t>フジサキダイ</t>
    </rPh>
    <rPh sb="3" eb="5">
      <t>ケンエイ</t>
    </rPh>
    <rPh sb="5" eb="8">
      <t>ヤキュウジョウ</t>
    </rPh>
    <phoneticPr fontId="1"/>
  </si>
  <si>
    <t>熊本県総合射撃場</t>
    <rPh sb="0" eb="3">
      <t>クマモトケン</t>
    </rPh>
    <rPh sb="3" eb="5">
      <t>ソウゴウ</t>
    </rPh>
    <rPh sb="5" eb="8">
      <t>シャゲキジョウ</t>
    </rPh>
    <phoneticPr fontId="1"/>
  </si>
  <si>
    <t>夏季</t>
    <rPh sb="0" eb="2">
      <t>カキ</t>
    </rPh>
    <phoneticPr fontId="1"/>
  </si>
  <si>
    <t>他季</t>
    <rPh sb="0" eb="1">
      <t>タ</t>
    </rPh>
    <rPh sb="1" eb="2">
      <t>キ</t>
    </rPh>
    <phoneticPr fontId="1"/>
  </si>
  <si>
    <t>熊本県民総合運動公園</t>
    <rPh sb="0" eb="4">
      <t>クマモトケンミン</t>
    </rPh>
    <rPh sb="4" eb="10">
      <t>ソウゴウウンドウコウエン</t>
    </rPh>
    <phoneticPr fontId="1"/>
  </si>
  <si>
    <t>見込</t>
    <rPh sb="0" eb="2">
      <t>ミコミ</t>
    </rPh>
    <phoneticPr fontId="1"/>
  </si>
  <si>
    <t>熊本県営八代運動公園</t>
    <rPh sb="0" eb="4">
      <t>クマモトケンエイ</t>
    </rPh>
    <rPh sb="4" eb="10">
      <t>ヤツシロウンドウコウエン</t>
    </rPh>
    <phoneticPr fontId="1"/>
  </si>
  <si>
    <t>基本料金（円/kw・月）</t>
  </si>
  <si>
    <t>夏季平日</t>
    <rPh sb="0" eb="2">
      <t>カキ</t>
    </rPh>
    <rPh sb="2" eb="4">
      <t>ヘイジツ</t>
    </rPh>
    <phoneticPr fontId="1"/>
  </si>
  <si>
    <t>夏季休日</t>
    <rPh sb="0" eb="2">
      <t>カキ</t>
    </rPh>
    <rPh sb="2" eb="4">
      <t>キュウジツ</t>
    </rPh>
    <phoneticPr fontId="1"/>
  </si>
  <si>
    <t>基本料金</t>
    <rPh sb="0" eb="2">
      <t>キホン</t>
    </rPh>
    <rPh sb="2" eb="4">
      <t>リョウキン</t>
    </rPh>
    <phoneticPr fontId="1"/>
  </si>
  <si>
    <t>円</t>
    <rPh sb="0" eb="1">
      <t>エン</t>
    </rPh>
    <phoneticPr fontId="1"/>
  </si>
  <si>
    <t>夏季休日</t>
    <phoneticPr fontId="1"/>
  </si>
  <si>
    <t>計</t>
    <rPh sb="0" eb="1">
      <t>ケイ</t>
    </rPh>
    <phoneticPr fontId="1"/>
  </si>
  <si>
    <t>夏季</t>
    <phoneticPr fontId="1"/>
  </si>
  <si>
    <t>他季</t>
    <phoneticPr fontId="1"/>
  </si>
  <si>
    <t>他季休日</t>
    <phoneticPr fontId="1"/>
  </si>
  <si>
    <t>単位</t>
    <rPh sb="0" eb="2">
      <t>タンイ</t>
    </rPh>
    <phoneticPr fontId="1"/>
  </si>
  <si>
    <t>※過去の実績による想定使用電力</t>
    <rPh sb="1" eb="3">
      <t>カコ</t>
    </rPh>
    <rPh sb="4" eb="6">
      <t>ジッセキ</t>
    </rPh>
    <rPh sb="9" eb="11">
      <t>ソウテイ</t>
    </rPh>
    <rPh sb="11" eb="13">
      <t>シヨウ</t>
    </rPh>
    <rPh sb="13" eb="15">
      <t>デンリョク</t>
    </rPh>
    <phoneticPr fontId="1"/>
  </si>
  <si>
    <t>別紙</t>
    <rPh sb="0" eb="2">
      <t>ベッシ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</si>
</sst>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 "/>
    <numFmt numFmtId="177" formatCode="0&quot;%&quot;"/>
    <numFmt numFmtId="178" formatCode="0\k\w"/>
  </numFmts>
  <fonts count="4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11"/>
      <name val="Yu Gothic"/>
      <family val="3"/>
      <charset val="128"/>
      <scheme val="minor"/>
    </font>
    <font>
      <sz val="11"/>
      <color theme="1"/>
      <name val="Yu Gothic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38" fontId="3" fillId="0" borderId="0" applyFont="0" applyFill="0" applyBorder="0" applyAlignment="0" applyProtection="0">
      <alignment vertical="center"/>
    </xf>
  </cellStyleXfs>
  <cellXfs count="36">
    <xf numFmtId="0" fontId="0" fillId="0" borderId="0" xfId="0"/>
    <xf numFmtId="0" fontId="2" fillId="0" borderId="1" xfId="0" applyFont="1" applyBorder="1" applyAlignment="1">
      <alignment horizontal="center" vertical="center"/>
    </xf>
    <xf numFmtId="176" fontId="2" fillId="2" borderId="1" xfId="0" applyNumberFormat="1" applyFont="1" applyFill="1" applyBorder="1" applyAlignment="1">
      <alignment vertical="center"/>
    </xf>
    <xf numFmtId="176" fontId="2" fillId="0" borderId="1" xfId="0" applyNumberFormat="1" applyFont="1" applyBorder="1" applyAlignment="1">
      <alignment vertical="center"/>
    </xf>
    <xf numFmtId="9" fontId="2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9" fontId="2" fillId="0" borderId="3" xfId="0" applyNumberFormat="1" applyFont="1" applyBorder="1" applyAlignment="1">
      <alignment vertical="center"/>
    </xf>
    <xf numFmtId="9" fontId="2" fillId="0" borderId="4" xfId="0" applyNumberFormat="1" applyFont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vertical="center"/>
    </xf>
    <xf numFmtId="9" fontId="2" fillId="0" borderId="1" xfId="0" applyNumberFormat="1" applyFont="1" applyFill="1" applyBorder="1" applyAlignme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left" vertical="center"/>
    </xf>
    <xf numFmtId="2" fontId="2" fillId="3" borderId="1" xfId="0" applyNumberFormat="1" applyFont="1" applyFill="1" applyBorder="1" applyAlignment="1">
      <alignment vertical="center"/>
    </xf>
    <xf numFmtId="38" fontId="2" fillId="0" borderId="1" xfId="1" applyFont="1" applyBorder="1" applyAlignment="1">
      <alignment vertical="center" shrinkToFit="1"/>
    </xf>
    <xf numFmtId="38" fontId="2" fillId="2" borderId="1" xfId="1" applyFont="1" applyFill="1" applyBorder="1" applyAlignment="1">
      <alignment vertical="center" shrinkToFit="1"/>
    </xf>
    <xf numFmtId="2" fontId="2" fillId="2" borderId="1" xfId="0" applyNumberFormat="1" applyFont="1" applyFill="1" applyBorder="1" applyAlignment="1">
      <alignment vertical="center"/>
    </xf>
    <xf numFmtId="38" fontId="2" fillId="0" borderId="6" xfId="1" applyFont="1" applyBorder="1" applyAlignment="1">
      <alignment vertical="center" shrinkToFit="1"/>
    </xf>
    <xf numFmtId="38" fontId="2" fillId="0" borderId="7" xfId="1" applyFont="1" applyBorder="1" applyAlignment="1">
      <alignment vertical="center" shrinkToFit="1"/>
    </xf>
    <xf numFmtId="38" fontId="2" fillId="2" borderId="7" xfId="1" applyFont="1" applyFill="1" applyBorder="1" applyAlignment="1">
      <alignment vertical="center" shrinkToFit="1"/>
    </xf>
    <xf numFmtId="38" fontId="2" fillId="0" borderId="5" xfId="1" applyFont="1" applyBorder="1" applyAlignment="1">
      <alignment vertical="center" shrinkToFit="1"/>
    </xf>
    <xf numFmtId="177" fontId="2" fillId="0" borderId="1" xfId="0" applyNumberFormat="1" applyFont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vertical="center"/>
    </xf>
    <xf numFmtId="0" fontId="2" fillId="4" borderId="1" xfId="0" applyFont="1" applyFill="1" applyBorder="1" applyAlignment="1">
      <alignment horizontal="right" vertical="center"/>
    </xf>
    <xf numFmtId="0" fontId="2" fillId="0" borderId="1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left" vertical="center"/>
    </xf>
    <xf numFmtId="178" fontId="2" fillId="0" borderId="1" xfId="0" applyNumberFormat="1" applyFont="1" applyBorder="1" applyAlignment="1">
      <alignment horizontal="left" vertical="center"/>
    </xf>
    <xf numFmtId="0" fontId="2" fillId="3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 shrinkToFit="1"/>
    </xf>
    <xf numFmtId="178" fontId="2" fillId="0" borderId="1" xfId="0" applyNumberFormat="1" applyFont="1" applyFill="1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01D136-F60B-42D8-8154-CB39882C19CE}">
  <dimension ref="A1:O25"/>
  <sheetViews>
    <sheetView tabSelected="1" workbookViewId="0">
      <selection activeCell="B5" sqref="B5:E5"/>
    </sheetView>
  </sheetViews>
  <sheetFormatPr defaultRowHeight="18.75"/>
  <cols>
    <col min="1" max="1" width="15.125" style="6" bestFit="1" customWidth="1"/>
    <col min="2" max="2" width="8" style="6" customWidth="1"/>
    <col min="3" max="3" width="9.375" style="6" bestFit="1" customWidth="1"/>
    <col min="4" max="14" width="9" style="6"/>
    <col min="15" max="15" width="10.875" style="6" customWidth="1"/>
    <col min="16" max="16384" width="9" style="6"/>
  </cols>
  <sheetData>
    <row r="1" spans="1:15">
      <c r="O1" s="14" t="s">
        <v>53</v>
      </c>
    </row>
    <row r="2" spans="1:15">
      <c r="A2" s="5" t="s">
        <v>24</v>
      </c>
      <c r="B2" s="31" t="s">
        <v>38</v>
      </c>
      <c r="C2" s="31"/>
      <c r="D2" s="31"/>
      <c r="E2" s="31"/>
      <c r="G2" s="30" t="s">
        <v>41</v>
      </c>
      <c r="H2" s="30"/>
      <c r="I2" s="17">
        <v>0</v>
      </c>
    </row>
    <row r="3" spans="1:15">
      <c r="A3" s="5" t="s">
        <v>25</v>
      </c>
      <c r="B3" s="32">
        <v>680</v>
      </c>
      <c r="C3" s="32"/>
      <c r="D3" s="32"/>
      <c r="E3" s="32"/>
      <c r="G3" s="30" t="s">
        <v>42</v>
      </c>
      <c r="H3" s="30"/>
      <c r="I3" s="17">
        <v>0</v>
      </c>
    </row>
    <row r="4" spans="1:15">
      <c r="A4" s="5" t="s">
        <v>26</v>
      </c>
      <c r="B4" s="31" t="s">
        <v>28</v>
      </c>
      <c r="C4" s="31"/>
      <c r="D4" s="31"/>
      <c r="E4" s="31"/>
      <c r="G4" s="30" t="s">
        <v>43</v>
      </c>
      <c r="H4" s="30"/>
      <c r="I4" s="17">
        <v>0</v>
      </c>
    </row>
    <row r="5" spans="1:15">
      <c r="A5" s="5" t="s">
        <v>27</v>
      </c>
      <c r="B5" s="33"/>
      <c r="C5" s="33"/>
      <c r="D5" s="33"/>
      <c r="E5" s="33"/>
      <c r="G5" s="30" t="s">
        <v>14</v>
      </c>
      <c r="H5" s="30"/>
      <c r="I5" s="17">
        <v>0</v>
      </c>
    </row>
    <row r="6" spans="1:15">
      <c r="A6" s="15"/>
      <c r="B6" s="16"/>
      <c r="C6" s="16"/>
      <c r="D6" s="16"/>
      <c r="E6" s="16"/>
      <c r="G6" s="30" t="s">
        <v>15</v>
      </c>
      <c r="H6" s="30"/>
      <c r="I6" s="17">
        <v>0</v>
      </c>
    </row>
    <row r="7" spans="1:15">
      <c r="O7" s="14" t="s">
        <v>52</v>
      </c>
    </row>
    <row r="8" spans="1:15">
      <c r="A8" s="27" t="s">
        <v>39</v>
      </c>
      <c r="B8" s="27" t="s">
        <v>51</v>
      </c>
      <c r="C8" s="27" t="s">
        <v>0</v>
      </c>
      <c r="D8" s="27" t="s">
        <v>1</v>
      </c>
      <c r="E8" s="27" t="s">
        <v>2</v>
      </c>
      <c r="F8" s="27" t="s">
        <v>3</v>
      </c>
      <c r="G8" s="27" t="s">
        <v>4</v>
      </c>
      <c r="H8" s="27" t="s">
        <v>5</v>
      </c>
      <c r="I8" s="27" t="s">
        <v>6</v>
      </c>
      <c r="J8" s="27" t="s">
        <v>7</v>
      </c>
      <c r="K8" s="27" t="s">
        <v>8</v>
      </c>
      <c r="L8" s="27" t="s">
        <v>9</v>
      </c>
      <c r="M8" s="27" t="s">
        <v>10</v>
      </c>
      <c r="N8" s="27" t="s">
        <v>11</v>
      </c>
      <c r="O8" s="27" t="s">
        <v>30</v>
      </c>
    </row>
    <row r="9" spans="1:15">
      <c r="A9" s="28" t="s">
        <v>12</v>
      </c>
      <c r="B9" s="1" t="s">
        <v>21</v>
      </c>
      <c r="C9" s="3">
        <v>0</v>
      </c>
      <c r="D9" s="3">
        <v>0</v>
      </c>
      <c r="E9" s="3">
        <v>0</v>
      </c>
      <c r="F9" s="3">
        <v>44588</v>
      </c>
      <c r="G9" s="3">
        <v>64110</v>
      </c>
      <c r="H9" s="3">
        <v>52545</v>
      </c>
      <c r="I9" s="3">
        <v>0</v>
      </c>
      <c r="J9" s="3">
        <v>0</v>
      </c>
      <c r="K9" s="3">
        <v>0</v>
      </c>
      <c r="L9" s="3">
        <v>0</v>
      </c>
      <c r="M9" s="3">
        <v>0</v>
      </c>
      <c r="N9" s="3">
        <v>0</v>
      </c>
      <c r="O9" s="3">
        <f>SUM(C9:N9)</f>
        <v>161243</v>
      </c>
    </row>
    <row r="10" spans="1:15">
      <c r="A10" s="28" t="s">
        <v>13</v>
      </c>
      <c r="B10" s="1" t="s">
        <v>21</v>
      </c>
      <c r="C10" s="3">
        <v>0</v>
      </c>
      <c r="D10" s="3">
        <v>0</v>
      </c>
      <c r="E10" s="3">
        <v>0</v>
      </c>
      <c r="F10" s="3">
        <v>26316</v>
      </c>
      <c r="G10" s="3">
        <v>22997</v>
      </c>
      <c r="H10" s="3">
        <v>31293</v>
      </c>
      <c r="I10" s="3">
        <v>0</v>
      </c>
      <c r="J10" s="3">
        <v>0</v>
      </c>
      <c r="K10" s="3">
        <v>0</v>
      </c>
      <c r="L10" s="3">
        <v>0</v>
      </c>
      <c r="M10" s="3">
        <v>0</v>
      </c>
      <c r="N10" s="3">
        <v>0</v>
      </c>
      <c r="O10" s="3">
        <f>SUM(C10:N10)</f>
        <v>80606</v>
      </c>
    </row>
    <row r="11" spans="1:15">
      <c r="A11" s="28" t="s">
        <v>14</v>
      </c>
      <c r="B11" s="1" t="s">
        <v>21</v>
      </c>
      <c r="C11" s="3">
        <v>43895</v>
      </c>
      <c r="D11" s="3">
        <v>42397</v>
      </c>
      <c r="E11" s="3">
        <v>43575</v>
      </c>
      <c r="F11" s="3">
        <v>0</v>
      </c>
      <c r="G11" s="3">
        <v>0</v>
      </c>
      <c r="H11" s="3">
        <v>0</v>
      </c>
      <c r="I11" s="3">
        <v>60222</v>
      </c>
      <c r="J11" s="3">
        <v>55249</v>
      </c>
      <c r="K11" s="3">
        <v>49074</v>
      </c>
      <c r="L11" s="3">
        <v>47611</v>
      </c>
      <c r="M11" s="3">
        <v>43954</v>
      </c>
      <c r="N11" s="3">
        <v>48862</v>
      </c>
      <c r="O11" s="3">
        <f>SUM(C11:N11)</f>
        <v>434839</v>
      </c>
    </row>
    <row r="12" spans="1:15">
      <c r="A12" s="28" t="s">
        <v>15</v>
      </c>
      <c r="B12" s="1" t="s">
        <v>21</v>
      </c>
      <c r="C12" s="3">
        <v>22495</v>
      </c>
      <c r="D12" s="3">
        <v>28682</v>
      </c>
      <c r="E12" s="3">
        <v>21471</v>
      </c>
      <c r="F12" s="3">
        <v>0</v>
      </c>
      <c r="G12" s="3">
        <v>0</v>
      </c>
      <c r="H12" s="3">
        <v>0</v>
      </c>
      <c r="I12" s="3">
        <v>28112</v>
      </c>
      <c r="J12" s="3">
        <v>28719</v>
      </c>
      <c r="K12" s="3">
        <v>23580</v>
      </c>
      <c r="L12" s="3">
        <v>26541</v>
      </c>
      <c r="M12" s="3">
        <v>28182</v>
      </c>
      <c r="N12" s="3">
        <v>24040</v>
      </c>
      <c r="O12" s="3">
        <f>SUM(C12:N12)</f>
        <v>231822</v>
      </c>
    </row>
    <row r="13" spans="1:15">
      <c r="A13" s="28" t="s">
        <v>16</v>
      </c>
      <c r="B13" s="1" t="s">
        <v>21</v>
      </c>
      <c r="C13" s="3">
        <f>SUM(C9:C12)</f>
        <v>66390</v>
      </c>
      <c r="D13" s="3">
        <f t="shared" ref="D13:N13" si="0">SUM(D9:D12)</f>
        <v>71079</v>
      </c>
      <c r="E13" s="3">
        <f t="shared" si="0"/>
        <v>65046</v>
      </c>
      <c r="F13" s="3">
        <f t="shared" si="0"/>
        <v>70904</v>
      </c>
      <c r="G13" s="3">
        <f t="shared" si="0"/>
        <v>87107</v>
      </c>
      <c r="H13" s="3">
        <f t="shared" si="0"/>
        <v>83838</v>
      </c>
      <c r="I13" s="3">
        <f t="shared" si="0"/>
        <v>88334</v>
      </c>
      <c r="J13" s="3">
        <f t="shared" si="0"/>
        <v>83968</v>
      </c>
      <c r="K13" s="3">
        <f t="shared" si="0"/>
        <v>72654</v>
      </c>
      <c r="L13" s="3">
        <f t="shared" si="0"/>
        <v>74152</v>
      </c>
      <c r="M13" s="3">
        <f t="shared" si="0"/>
        <v>72136</v>
      </c>
      <c r="N13" s="3">
        <f t="shared" si="0"/>
        <v>72902</v>
      </c>
      <c r="O13" s="3">
        <f>SUM(C13:N13)</f>
        <v>908510</v>
      </c>
    </row>
    <row r="14" spans="1:15">
      <c r="A14" s="28" t="s">
        <v>17</v>
      </c>
      <c r="B14" s="1" t="s">
        <v>22</v>
      </c>
      <c r="C14" s="4">
        <v>1</v>
      </c>
      <c r="D14" s="4">
        <v>1</v>
      </c>
      <c r="E14" s="4">
        <v>1</v>
      </c>
      <c r="F14" s="4">
        <v>1</v>
      </c>
      <c r="G14" s="4">
        <v>1</v>
      </c>
      <c r="H14" s="4">
        <v>1</v>
      </c>
      <c r="I14" s="4">
        <v>1</v>
      </c>
      <c r="J14" s="4">
        <v>1</v>
      </c>
      <c r="K14" s="4">
        <v>1</v>
      </c>
      <c r="L14" s="4">
        <v>1</v>
      </c>
      <c r="M14" s="4">
        <v>1</v>
      </c>
      <c r="N14" s="4">
        <v>1</v>
      </c>
      <c r="O14" s="4">
        <v>1</v>
      </c>
    </row>
    <row r="15" spans="1:15">
      <c r="A15" s="28" t="s">
        <v>18</v>
      </c>
      <c r="B15" s="1" t="s">
        <v>23</v>
      </c>
      <c r="C15" s="3">
        <v>559</v>
      </c>
      <c r="D15" s="3">
        <v>625</v>
      </c>
      <c r="E15" s="3">
        <v>631</v>
      </c>
      <c r="F15" s="3">
        <v>643</v>
      </c>
      <c r="G15" s="3">
        <v>622</v>
      </c>
      <c r="H15" s="3">
        <v>665</v>
      </c>
      <c r="I15" s="3">
        <v>630</v>
      </c>
      <c r="J15" s="3">
        <v>608</v>
      </c>
      <c r="K15" s="3">
        <v>482</v>
      </c>
      <c r="L15" s="3">
        <v>571</v>
      </c>
      <c r="M15" s="3">
        <v>462</v>
      </c>
      <c r="N15" s="3">
        <v>545</v>
      </c>
      <c r="O15" s="3">
        <f>MAX(C15:N15)</f>
        <v>665</v>
      </c>
    </row>
    <row r="16" spans="1:15">
      <c r="A16" s="28" t="s">
        <v>31</v>
      </c>
      <c r="B16" s="1" t="s">
        <v>21</v>
      </c>
      <c r="C16" s="3">
        <v>10552</v>
      </c>
      <c r="D16" s="3">
        <v>14167</v>
      </c>
      <c r="E16" s="3">
        <v>11264</v>
      </c>
      <c r="F16" s="3">
        <v>11935</v>
      </c>
      <c r="G16" s="3">
        <v>14856</v>
      </c>
      <c r="H16" s="3">
        <v>14669</v>
      </c>
      <c r="I16" s="3">
        <v>14893</v>
      </c>
      <c r="J16" s="3">
        <v>13028</v>
      </c>
      <c r="K16" s="3">
        <v>12531</v>
      </c>
      <c r="L16" s="3">
        <v>12900</v>
      </c>
      <c r="M16" s="3">
        <v>11647</v>
      </c>
      <c r="N16" s="3">
        <v>11752</v>
      </c>
      <c r="O16" s="3">
        <f>SUM(C16:N16)</f>
        <v>154194</v>
      </c>
    </row>
    <row r="17" spans="1:15">
      <c r="A17" s="28" t="s">
        <v>19</v>
      </c>
      <c r="B17" s="1" t="s">
        <v>22</v>
      </c>
      <c r="C17" s="25">
        <f>ROUND(C16/C13*100,0)</f>
        <v>16</v>
      </c>
      <c r="D17" s="25">
        <f t="shared" ref="D17:O17" si="1">ROUND(D16/D13*100,0)</f>
        <v>20</v>
      </c>
      <c r="E17" s="25">
        <f t="shared" si="1"/>
        <v>17</v>
      </c>
      <c r="F17" s="25">
        <f t="shared" si="1"/>
        <v>17</v>
      </c>
      <c r="G17" s="25">
        <f t="shared" si="1"/>
        <v>17</v>
      </c>
      <c r="H17" s="25">
        <f t="shared" si="1"/>
        <v>17</v>
      </c>
      <c r="I17" s="25">
        <f t="shared" si="1"/>
        <v>17</v>
      </c>
      <c r="J17" s="25">
        <f t="shared" si="1"/>
        <v>16</v>
      </c>
      <c r="K17" s="25">
        <f t="shared" si="1"/>
        <v>17</v>
      </c>
      <c r="L17" s="25">
        <f t="shared" si="1"/>
        <v>17</v>
      </c>
      <c r="M17" s="25">
        <f t="shared" si="1"/>
        <v>16</v>
      </c>
      <c r="N17" s="25">
        <f t="shared" si="1"/>
        <v>16</v>
      </c>
      <c r="O17" s="25">
        <f t="shared" si="1"/>
        <v>17</v>
      </c>
    </row>
    <row r="18" spans="1:15" ht="21.75" hidden="1" thickBot="1">
      <c r="A18" s="7" t="s">
        <v>20</v>
      </c>
      <c r="B18" s="8" t="s">
        <v>22</v>
      </c>
      <c r="C18" s="9">
        <v>0.1</v>
      </c>
      <c r="D18" s="9">
        <v>0.09</v>
      </c>
      <c r="E18" s="9">
        <v>0.1</v>
      </c>
      <c r="F18" s="9">
        <v>0.11</v>
      </c>
      <c r="G18" s="9">
        <v>0.15</v>
      </c>
      <c r="H18" s="9">
        <v>0.15</v>
      </c>
      <c r="I18" s="9">
        <v>0.16</v>
      </c>
      <c r="J18" s="9">
        <v>0.15</v>
      </c>
      <c r="K18" s="9">
        <v>0.12</v>
      </c>
      <c r="L18" s="9">
        <v>0.13</v>
      </c>
      <c r="M18" s="9">
        <v>0.16</v>
      </c>
      <c r="N18" s="9">
        <v>0.15</v>
      </c>
      <c r="O18" s="10">
        <v>0.13</v>
      </c>
    </row>
    <row r="20" spans="1:15">
      <c r="A20" s="28" t="s">
        <v>44</v>
      </c>
      <c r="B20" s="1" t="s">
        <v>45</v>
      </c>
      <c r="C20" s="18">
        <f>ROUNDUP(B3*I2,0)</f>
        <v>0</v>
      </c>
      <c r="D20" s="18">
        <f>C20</f>
        <v>0</v>
      </c>
      <c r="E20" s="18">
        <f>D20</f>
        <v>0</v>
      </c>
      <c r="F20" s="18">
        <f t="shared" ref="F20:N20" si="2">E20</f>
        <v>0</v>
      </c>
      <c r="G20" s="18">
        <f t="shared" si="2"/>
        <v>0</v>
      </c>
      <c r="H20" s="18">
        <f t="shared" si="2"/>
        <v>0</v>
      </c>
      <c r="I20" s="18">
        <f t="shared" si="2"/>
        <v>0</v>
      </c>
      <c r="J20" s="18">
        <f t="shared" si="2"/>
        <v>0</v>
      </c>
      <c r="K20" s="18">
        <f t="shared" si="2"/>
        <v>0</v>
      </c>
      <c r="L20" s="18">
        <f t="shared" si="2"/>
        <v>0</v>
      </c>
      <c r="M20" s="18">
        <f t="shared" si="2"/>
        <v>0</v>
      </c>
      <c r="N20" s="18">
        <f t="shared" si="2"/>
        <v>0</v>
      </c>
      <c r="O20" s="18">
        <f>SUM(C20:N20)</f>
        <v>0</v>
      </c>
    </row>
    <row r="21" spans="1:15">
      <c r="A21" s="28" t="s">
        <v>12</v>
      </c>
      <c r="B21" s="1" t="s">
        <v>45</v>
      </c>
      <c r="C21" s="18">
        <f>ROUNDUP($I$3*C9,0)</f>
        <v>0</v>
      </c>
      <c r="D21" s="18">
        <f>ROUNDUP($I$3*D9,0)</f>
        <v>0</v>
      </c>
      <c r="E21" s="18">
        <f t="shared" ref="E21:N21" si="3">ROUNDUP($I$3*E9,0)</f>
        <v>0</v>
      </c>
      <c r="F21" s="18">
        <f t="shared" si="3"/>
        <v>0</v>
      </c>
      <c r="G21" s="18">
        <f t="shared" si="3"/>
        <v>0</v>
      </c>
      <c r="H21" s="18">
        <f t="shared" si="3"/>
        <v>0</v>
      </c>
      <c r="I21" s="18">
        <f t="shared" si="3"/>
        <v>0</v>
      </c>
      <c r="J21" s="18">
        <f t="shared" si="3"/>
        <v>0</v>
      </c>
      <c r="K21" s="18">
        <f t="shared" si="3"/>
        <v>0</v>
      </c>
      <c r="L21" s="18">
        <f t="shared" si="3"/>
        <v>0</v>
      </c>
      <c r="M21" s="18">
        <f t="shared" si="3"/>
        <v>0</v>
      </c>
      <c r="N21" s="18">
        <f t="shared" si="3"/>
        <v>0</v>
      </c>
      <c r="O21" s="18">
        <f t="shared" ref="O21:O24" si="4">SUM(C21:N21)</f>
        <v>0</v>
      </c>
    </row>
    <row r="22" spans="1:15">
      <c r="A22" s="28" t="s">
        <v>13</v>
      </c>
      <c r="B22" s="1" t="s">
        <v>45</v>
      </c>
      <c r="C22" s="18">
        <f>ROUNDUP($I$4*C10,0)</f>
        <v>0</v>
      </c>
      <c r="D22" s="18">
        <f t="shared" ref="D22:N22" si="5">ROUNDUP($I$4*D10,0)</f>
        <v>0</v>
      </c>
      <c r="E22" s="18">
        <f t="shared" si="5"/>
        <v>0</v>
      </c>
      <c r="F22" s="18">
        <f t="shared" si="5"/>
        <v>0</v>
      </c>
      <c r="G22" s="18">
        <f t="shared" si="5"/>
        <v>0</v>
      </c>
      <c r="H22" s="18">
        <f t="shared" si="5"/>
        <v>0</v>
      </c>
      <c r="I22" s="18">
        <f t="shared" si="5"/>
        <v>0</v>
      </c>
      <c r="J22" s="18">
        <f t="shared" si="5"/>
        <v>0</v>
      </c>
      <c r="K22" s="18">
        <f t="shared" si="5"/>
        <v>0</v>
      </c>
      <c r="L22" s="18">
        <f t="shared" si="5"/>
        <v>0</v>
      </c>
      <c r="M22" s="18">
        <f t="shared" si="5"/>
        <v>0</v>
      </c>
      <c r="N22" s="18">
        <f t="shared" si="5"/>
        <v>0</v>
      </c>
      <c r="O22" s="18">
        <f t="shared" si="4"/>
        <v>0</v>
      </c>
    </row>
    <row r="23" spans="1:15">
      <c r="A23" s="28" t="s">
        <v>14</v>
      </c>
      <c r="B23" s="1" t="s">
        <v>45</v>
      </c>
      <c r="C23" s="18">
        <f>ROUNDUP($I$5*C11,0)</f>
        <v>0</v>
      </c>
      <c r="D23" s="18">
        <f t="shared" ref="D23:N23" si="6">ROUNDUP($I$5*D11,0)</f>
        <v>0</v>
      </c>
      <c r="E23" s="18">
        <f t="shared" si="6"/>
        <v>0</v>
      </c>
      <c r="F23" s="18">
        <f t="shared" si="6"/>
        <v>0</v>
      </c>
      <c r="G23" s="18">
        <f t="shared" si="6"/>
        <v>0</v>
      </c>
      <c r="H23" s="18">
        <f t="shared" si="6"/>
        <v>0</v>
      </c>
      <c r="I23" s="18">
        <f t="shared" si="6"/>
        <v>0</v>
      </c>
      <c r="J23" s="18">
        <f t="shared" si="6"/>
        <v>0</v>
      </c>
      <c r="K23" s="18">
        <f t="shared" si="6"/>
        <v>0</v>
      </c>
      <c r="L23" s="18">
        <f t="shared" si="6"/>
        <v>0</v>
      </c>
      <c r="M23" s="18">
        <f t="shared" si="6"/>
        <v>0</v>
      </c>
      <c r="N23" s="18">
        <f t="shared" si="6"/>
        <v>0</v>
      </c>
      <c r="O23" s="18">
        <f t="shared" si="4"/>
        <v>0</v>
      </c>
    </row>
    <row r="24" spans="1:15" ht="19.5" thickBot="1">
      <c r="A24" s="28" t="s">
        <v>15</v>
      </c>
      <c r="B24" s="1" t="s">
        <v>45</v>
      </c>
      <c r="C24" s="18">
        <f>ROUNDUP($I$6*C12,0)</f>
        <v>0</v>
      </c>
      <c r="D24" s="18">
        <f t="shared" ref="D24:N24" si="7">ROUNDUP($I$6*D12,0)</f>
        <v>0</v>
      </c>
      <c r="E24" s="18">
        <f t="shared" si="7"/>
        <v>0</v>
      </c>
      <c r="F24" s="18">
        <f t="shared" si="7"/>
        <v>0</v>
      </c>
      <c r="G24" s="18">
        <f t="shared" si="7"/>
        <v>0</v>
      </c>
      <c r="H24" s="18">
        <f t="shared" si="7"/>
        <v>0</v>
      </c>
      <c r="I24" s="18">
        <f t="shared" si="7"/>
        <v>0</v>
      </c>
      <c r="J24" s="18">
        <f t="shared" si="7"/>
        <v>0</v>
      </c>
      <c r="K24" s="18">
        <f t="shared" si="7"/>
        <v>0</v>
      </c>
      <c r="L24" s="18">
        <f t="shared" si="7"/>
        <v>0</v>
      </c>
      <c r="M24" s="18">
        <f t="shared" si="7"/>
        <v>0</v>
      </c>
      <c r="N24" s="18">
        <f t="shared" si="7"/>
        <v>0</v>
      </c>
      <c r="O24" s="22">
        <f t="shared" si="4"/>
        <v>0</v>
      </c>
    </row>
    <row r="25" spans="1:15" ht="19.5" thickBot="1">
      <c r="A25" s="29" t="s">
        <v>47</v>
      </c>
      <c r="B25" s="1" t="s">
        <v>45</v>
      </c>
      <c r="C25" s="18">
        <f>SUM(C20:C24)</f>
        <v>0</v>
      </c>
      <c r="D25" s="18">
        <f t="shared" ref="D25:O25" si="8">SUM(D20:D24)</f>
        <v>0</v>
      </c>
      <c r="E25" s="18">
        <f t="shared" si="8"/>
        <v>0</v>
      </c>
      <c r="F25" s="18">
        <f t="shared" si="8"/>
        <v>0</v>
      </c>
      <c r="G25" s="18">
        <f t="shared" si="8"/>
        <v>0</v>
      </c>
      <c r="H25" s="18">
        <f t="shared" si="8"/>
        <v>0</v>
      </c>
      <c r="I25" s="18">
        <f t="shared" si="8"/>
        <v>0</v>
      </c>
      <c r="J25" s="18">
        <f t="shared" si="8"/>
        <v>0</v>
      </c>
      <c r="K25" s="18">
        <f t="shared" si="8"/>
        <v>0</v>
      </c>
      <c r="L25" s="18">
        <f t="shared" si="8"/>
        <v>0</v>
      </c>
      <c r="M25" s="18">
        <f t="shared" si="8"/>
        <v>0</v>
      </c>
      <c r="N25" s="21">
        <f t="shared" si="8"/>
        <v>0</v>
      </c>
      <c r="O25" s="24">
        <f t="shared" si="8"/>
        <v>0</v>
      </c>
    </row>
  </sheetData>
  <mergeCells count="9">
    <mergeCell ref="G6:H6"/>
    <mergeCell ref="B2:E2"/>
    <mergeCell ref="B3:E3"/>
    <mergeCell ref="B4:E4"/>
    <mergeCell ref="B5:E5"/>
    <mergeCell ref="G2:H2"/>
    <mergeCell ref="G3:H3"/>
    <mergeCell ref="G4:H4"/>
    <mergeCell ref="G5:H5"/>
  </mergeCells>
  <phoneticPr fontId="1"/>
  <pageMargins left="0.7" right="0.7" top="0.75" bottom="0.75" header="0.3" footer="0.3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5"/>
  <sheetViews>
    <sheetView workbookViewId="0">
      <selection activeCell="B5" sqref="B5:E5"/>
    </sheetView>
  </sheetViews>
  <sheetFormatPr defaultRowHeight="18.75"/>
  <cols>
    <col min="1" max="1" width="15.125" style="6" bestFit="1" customWidth="1"/>
    <col min="2" max="2" width="8" style="6" customWidth="1"/>
    <col min="3" max="3" width="9.375" style="6" bestFit="1" customWidth="1"/>
    <col min="4" max="14" width="9" style="6"/>
    <col min="15" max="15" width="10.875" style="6" customWidth="1"/>
    <col min="16" max="16384" width="9" style="6"/>
  </cols>
  <sheetData>
    <row r="1" spans="1:15">
      <c r="O1" s="14" t="s">
        <v>53</v>
      </c>
    </row>
    <row r="2" spans="1:15">
      <c r="A2" s="5" t="s">
        <v>24</v>
      </c>
      <c r="B2" s="31" t="s">
        <v>29</v>
      </c>
      <c r="C2" s="31"/>
      <c r="D2" s="31"/>
      <c r="E2" s="31"/>
      <c r="G2" s="30" t="s">
        <v>41</v>
      </c>
      <c r="H2" s="30"/>
      <c r="I2" s="17">
        <v>0</v>
      </c>
    </row>
    <row r="3" spans="1:15">
      <c r="A3" s="5" t="s">
        <v>25</v>
      </c>
      <c r="B3" s="32">
        <v>760</v>
      </c>
      <c r="C3" s="32"/>
      <c r="D3" s="32"/>
      <c r="E3" s="32"/>
      <c r="G3" s="30" t="s">
        <v>42</v>
      </c>
      <c r="H3" s="30"/>
      <c r="I3" s="17">
        <v>0</v>
      </c>
    </row>
    <row r="4" spans="1:15">
      <c r="A4" s="5" t="s">
        <v>26</v>
      </c>
      <c r="B4" s="31" t="s">
        <v>28</v>
      </c>
      <c r="C4" s="31"/>
      <c r="D4" s="31"/>
      <c r="E4" s="31"/>
      <c r="G4" s="30" t="s">
        <v>43</v>
      </c>
      <c r="H4" s="30"/>
      <c r="I4" s="17">
        <v>0</v>
      </c>
    </row>
    <row r="5" spans="1:15">
      <c r="A5" s="5" t="s">
        <v>27</v>
      </c>
      <c r="B5" s="33"/>
      <c r="C5" s="33"/>
      <c r="D5" s="33"/>
      <c r="E5" s="33"/>
      <c r="G5" s="30" t="s">
        <v>14</v>
      </c>
      <c r="H5" s="30"/>
      <c r="I5" s="17">
        <v>0</v>
      </c>
    </row>
    <row r="6" spans="1:15">
      <c r="A6" s="15"/>
      <c r="B6" s="16"/>
      <c r="C6" s="16"/>
      <c r="D6" s="16"/>
      <c r="E6" s="16"/>
      <c r="G6" s="30" t="s">
        <v>15</v>
      </c>
      <c r="H6" s="30"/>
      <c r="I6" s="17">
        <v>0</v>
      </c>
    </row>
    <row r="7" spans="1:15">
      <c r="O7" s="14" t="s">
        <v>52</v>
      </c>
    </row>
    <row r="8" spans="1:15">
      <c r="A8" s="27" t="s">
        <v>39</v>
      </c>
      <c r="B8" s="27" t="s">
        <v>51</v>
      </c>
      <c r="C8" s="27" t="s">
        <v>0</v>
      </c>
      <c r="D8" s="27" t="s">
        <v>1</v>
      </c>
      <c r="E8" s="27" t="s">
        <v>2</v>
      </c>
      <c r="F8" s="27" t="s">
        <v>3</v>
      </c>
      <c r="G8" s="27" t="s">
        <v>4</v>
      </c>
      <c r="H8" s="27" t="s">
        <v>5</v>
      </c>
      <c r="I8" s="27" t="s">
        <v>6</v>
      </c>
      <c r="J8" s="27" t="s">
        <v>7</v>
      </c>
      <c r="K8" s="27" t="s">
        <v>8</v>
      </c>
      <c r="L8" s="27" t="s">
        <v>9</v>
      </c>
      <c r="M8" s="27" t="s">
        <v>10</v>
      </c>
      <c r="N8" s="27" t="s">
        <v>11</v>
      </c>
      <c r="O8" s="27" t="s">
        <v>30</v>
      </c>
    </row>
    <row r="9" spans="1:15">
      <c r="A9" s="28" t="s">
        <v>12</v>
      </c>
      <c r="B9" s="1" t="s">
        <v>21</v>
      </c>
      <c r="C9" s="3">
        <v>0</v>
      </c>
      <c r="D9" s="3">
        <v>0</v>
      </c>
      <c r="E9" s="3">
        <v>0</v>
      </c>
      <c r="F9" s="3">
        <v>54815</v>
      </c>
      <c r="G9" s="3">
        <v>67940</v>
      </c>
      <c r="H9" s="3">
        <v>53756</v>
      </c>
      <c r="I9" s="3">
        <v>0</v>
      </c>
      <c r="J9" s="3">
        <v>0</v>
      </c>
      <c r="K9" s="3">
        <v>0</v>
      </c>
      <c r="L9" s="3">
        <v>0</v>
      </c>
      <c r="M9" s="3">
        <v>0</v>
      </c>
      <c r="N9" s="3">
        <v>0</v>
      </c>
      <c r="O9" s="3">
        <f>SUM(C9:N9)</f>
        <v>176511</v>
      </c>
    </row>
    <row r="10" spans="1:15">
      <c r="A10" s="28" t="s">
        <v>13</v>
      </c>
      <c r="B10" s="1" t="s">
        <v>21</v>
      </c>
      <c r="C10" s="3">
        <v>0</v>
      </c>
      <c r="D10" s="3">
        <v>0</v>
      </c>
      <c r="E10" s="3">
        <v>0</v>
      </c>
      <c r="F10" s="3">
        <v>44388</v>
      </c>
      <c r="G10" s="3">
        <v>35711</v>
      </c>
      <c r="H10" s="3">
        <v>38832</v>
      </c>
      <c r="I10" s="3">
        <v>0</v>
      </c>
      <c r="J10" s="3">
        <v>0</v>
      </c>
      <c r="K10" s="3">
        <v>0</v>
      </c>
      <c r="L10" s="3">
        <v>0</v>
      </c>
      <c r="M10" s="3">
        <v>0</v>
      </c>
      <c r="N10" s="3">
        <v>0</v>
      </c>
      <c r="O10" s="3">
        <f>SUM(C10:N10)</f>
        <v>118931</v>
      </c>
    </row>
    <row r="11" spans="1:15">
      <c r="A11" s="28" t="s">
        <v>14</v>
      </c>
      <c r="B11" s="1" t="s">
        <v>21</v>
      </c>
      <c r="C11" s="3">
        <v>34919</v>
      </c>
      <c r="D11" s="3">
        <v>34451</v>
      </c>
      <c r="E11" s="3">
        <v>47829</v>
      </c>
      <c r="F11" s="3">
        <v>0</v>
      </c>
      <c r="G11" s="3">
        <v>0</v>
      </c>
      <c r="H11" s="3">
        <v>0</v>
      </c>
      <c r="I11" s="3">
        <v>51923</v>
      </c>
      <c r="J11" s="3">
        <v>41652</v>
      </c>
      <c r="K11" s="3">
        <v>46097</v>
      </c>
      <c r="L11" s="3">
        <v>46520</v>
      </c>
      <c r="M11" s="3">
        <v>47159</v>
      </c>
      <c r="N11" s="3">
        <v>41965</v>
      </c>
      <c r="O11" s="3">
        <f>SUM(C11:N11)</f>
        <v>392515</v>
      </c>
    </row>
    <row r="12" spans="1:15">
      <c r="A12" s="28" t="s">
        <v>15</v>
      </c>
      <c r="B12" s="1" t="s">
        <v>21</v>
      </c>
      <c r="C12" s="3">
        <v>32508</v>
      </c>
      <c r="D12" s="3">
        <v>25420</v>
      </c>
      <c r="E12" s="3">
        <v>28103</v>
      </c>
      <c r="F12" s="3">
        <v>0</v>
      </c>
      <c r="G12" s="3">
        <v>0</v>
      </c>
      <c r="H12" s="3">
        <v>0</v>
      </c>
      <c r="I12" s="3">
        <v>39794</v>
      </c>
      <c r="J12" s="3">
        <v>25538</v>
      </c>
      <c r="K12" s="3">
        <v>23411</v>
      </c>
      <c r="L12" s="3">
        <v>26290</v>
      </c>
      <c r="M12" s="3">
        <v>23287</v>
      </c>
      <c r="N12" s="3">
        <v>23569</v>
      </c>
      <c r="O12" s="3">
        <f>SUM(C12:N12)</f>
        <v>247920</v>
      </c>
    </row>
    <row r="13" spans="1:15">
      <c r="A13" s="28" t="s">
        <v>16</v>
      </c>
      <c r="B13" s="1" t="s">
        <v>21</v>
      </c>
      <c r="C13" s="3">
        <f>SUM(C9:C12)</f>
        <v>67427</v>
      </c>
      <c r="D13" s="3">
        <f t="shared" ref="D13:N13" si="0">SUM(D9:D12)</f>
        <v>59871</v>
      </c>
      <c r="E13" s="3">
        <f t="shared" si="0"/>
        <v>75932</v>
      </c>
      <c r="F13" s="3">
        <f t="shared" si="0"/>
        <v>99203</v>
      </c>
      <c r="G13" s="3">
        <f t="shared" si="0"/>
        <v>103651</v>
      </c>
      <c r="H13" s="3">
        <f t="shared" si="0"/>
        <v>92588</v>
      </c>
      <c r="I13" s="3">
        <f t="shared" si="0"/>
        <v>91717</v>
      </c>
      <c r="J13" s="3">
        <f t="shared" si="0"/>
        <v>67190</v>
      </c>
      <c r="K13" s="3">
        <f t="shared" si="0"/>
        <v>69508</v>
      </c>
      <c r="L13" s="3">
        <f t="shared" si="0"/>
        <v>72810</v>
      </c>
      <c r="M13" s="3">
        <f t="shared" si="0"/>
        <v>70446</v>
      </c>
      <c r="N13" s="3">
        <f t="shared" si="0"/>
        <v>65534</v>
      </c>
      <c r="O13" s="3">
        <f>SUM(C13:N13)</f>
        <v>935877</v>
      </c>
    </row>
    <row r="14" spans="1:15">
      <c r="A14" s="28" t="s">
        <v>17</v>
      </c>
      <c r="B14" s="1" t="s">
        <v>22</v>
      </c>
      <c r="C14" s="4">
        <v>1</v>
      </c>
      <c r="D14" s="4">
        <v>1</v>
      </c>
      <c r="E14" s="4">
        <v>1</v>
      </c>
      <c r="F14" s="4">
        <v>1</v>
      </c>
      <c r="G14" s="4">
        <v>1</v>
      </c>
      <c r="H14" s="4">
        <v>1</v>
      </c>
      <c r="I14" s="4">
        <v>1</v>
      </c>
      <c r="J14" s="4">
        <v>1</v>
      </c>
      <c r="K14" s="4">
        <v>1</v>
      </c>
      <c r="L14" s="4">
        <v>1</v>
      </c>
      <c r="M14" s="4">
        <v>1</v>
      </c>
      <c r="N14" s="4">
        <v>1</v>
      </c>
      <c r="O14" s="4">
        <v>1</v>
      </c>
    </row>
    <row r="15" spans="1:15">
      <c r="A15" s="28" t="s">
        <v>18</v>
      </c>
      <c r="B15" s="1" t="s">
        <v>23</v>
      </c>
      <c r="C15" s="3">
        <v>677</v>
      </c>
      <c r="D15" s="3">
        <v>569</v>
      </c>
      <c r="E15" s="3">
        <v>738</v>
      </c>
      <c r="F15" s="3">
        <v>734</v>
      </c>
      <c r="G15" s="3">
        <v>742</v>
      </c>
      <c r="H15" s="3">
        <v>706</v>
      </c>
      <c r="I15" s="3">
        <v>677</v>
      </c>
      <c r="J15" s="3">
        <v>594</v>
      </c>
      <c r="K15" s="3">
        <v>587</v>
      </c>
      <c r="L15" s="3">
        <v>598</v>
      </c>
      <c r="M15" s="3">
        <v>594</v>
      </c>
      <c r="N15" s="3">
        <v>598</v>
      </c>
      <c r="O15" s="3">
        <f>MAX(C15:N15)</f>
        <v>742</v>
      </c>
    </row>
    <row r="16" spans="1:15">
      <c r="A16" s="28" t="s">
        <v>31</v>
      </c>
      <c r="B16" s="1" t="s">
        <v>21</v>
      </c>
      <c r="C16" s="3">
        <v>15461</v>
      </c>
      <c r="D16" s="3">
        <v>16107</v>
      </c>
      <c r="E16" s="3">
        <v>17199</v>
      </c>
      <c r="F16" s="3">
        <v>20307</v>
      </c>
      <c r="G16" s="3">
        <v>21495</v>
      </c>
      <c r="H16" s="3">
        <v>21441</v>
      </c>
      <c r="I16" s="3">
        <v>22436</v>
      </c>
      <c r="J16" s="3">
        <v>16999</v>
      </c>
      <c r="K16" s="3">
        <v>18947</v>
      </c>
      <c r="L16" s="3">
        <v>17074</v>
      </c>
      <c r="M16" s="3">
        <v>16067</v>
      </c>
      <c r="N16" s="3">
        <v>16171</v>
      </c>
      <c r="O16" s="3">
        <f>SUM(C16:N16)</f>
        <v>219704</v>
      </c>
    </row>
    <row r="17" spans="1:15">
      <c r="A17" s="28" t="s">
        <v>19</v>
      </c>
      <c r="B17" s="1" t="s">
        <v>22</v>
      </c>
      <c r="C17" s="25">
        <f>ROUND(C16/C13*100,0)</f>
        <v>23</v>
      </c>
      <c r="D17" s="25">
        <f t="shared" ref="D17:O17" si="1">ROUND(D16/D13*100,0)</f>
        <v>27</v>
      </c>
      <c r="E17" s="25">
        <f t="shared" si="1"/>
        <v>23</v>
      </c>
      <c r="F17" s="25">
        <f t="shared" si="1"/>
        <v>20</v>
      </c>
      <c r="G17" s="25">
        <f t="shared" si="1"/>
        <v>21</v>
      </c>
      <c r="H17" s="25">
        <f t="shared" si="1"/>
        <v>23</v>
      </c>
      <c r="I17" s="25">
        <f t="shared" si="1"/>
        <v>24</v>
      </c>
      <c r="J17" s="25">
        <f t="shared" si="1"/>
        <v>25</v>
      </c>
      <c r="K17" s="25">
        <f t="shared" si="1"/>
        <v>27</v>
      </c>
      <c r="L17" s="25">
        <f t="shared" si="1"/>
        <v>23</v>
      </c>
      <c r="M17" s="25">
        <f t="shared" si="1"/>
        <v>23</v>
      </c>
      <c r="N17" s="25">
        <f t="shared" si="1"/>
        <v>25</v>
      </c>
      <c r="O17" s="25">
        <f t="shared" si="1"/>
        <v>23</v>
      </c>
    </row>
    <row r="18" spans="1:15" ht="19.5" hidden="1" thickBot="1">
      <c r="A18" s="7" t="s">
        <v>20</v>
      </c>
      <c r="B18" s="8" t="s">
        <v>22</v>
      </c>
      <c r="C18" s="9">
        <v>0.09</v>
      </c>
      <c r="D18" s="9">
        <v>0.09</v>
      </c>
      <c r="E18" s="9">
        <v>0.1</v>
      </c>
      <c r="F18" s="9">
        <v>0.14000000000000001</v>
      </c>
      <c r="G18" s="9">
        <v>0.15</v>
      </c>
      <c r="H18" s="9">
        <v>0.11</v>
      </c>
      <c r="I18" s="9">
        <v>0.09</v>
      </c>
      <c r="J18" s="9">
        <v>0.08</v>
      </c>
      <c r="K18" s="9">
        <v>0.08</v>
      </c>
      <c r="L18" s="9">
        <v>0.09</v>
      </c>
      <c r="M18" s="9">
        <v>0.09</v>
      </c>
      <c r="N18" s="9">
        <v>0.09</v>
      </c>
      <c r="O18" s="10">
        <v>0.1</v>
      </c>
    </row>
    <row r="20" spans="1:15">
      <c r="A20" s="28" t="s">
        <v>44</v>
      </c>
      <c r="B20" s="1" t="s">
        <v>45</v>
      </c>
      <c r="C20" s="18">
        <f>ROUNDUP(B3*I2,0)</f>
        <v>0</v>
      </c>
      <c r="D20" s="18">
        <f>C20</f>
        <v>0</v>
      </c>
      <c r="E20" s="18">
        <f>D20</f>
        <v>0</v>
      </c>
      <c r="F20" s="18">
        <f t="shared" ref="F20:N20" si="2">E20</f>
        <v>0</v>
      </c>
      <c r="G20" s="18">
        <f t="shared" si="2"/>
        <v>0</v>
      </c>
      <c r="H20" s="18">
        <f t="shared" si="2"/>
        <v>0</v>
      </c>
      <c r="I20" s="18">
        <f t="shared" si="2"/>
        <v>0</v>
      </c>
      <c r="J20" s="18">
        <f t="shared" si="2"/>
        <v>0</v>
      </c>
      <c r="K20" s="18">
        <f t="shared" si="2"/>
        <v>0</v>
      </c>
      <c r="L20" s="18">
        <f t="shared" si="2"/>
        <v>0</v>
      </c>
      <c r="M20" s="18">
        <f t="shared" si="2"/>
        <v>0</v>
      </c>
      <c r="N20" s="18">
        <f t="shared" si="2"/>
        <v>0</v>
      </c>
      <c r="O20" s="18">
        <f>SUM(C20:N20)</f>
        <v>0</v>
      </c>
    </row>
    <row r="21" spans="1:15">
      <c r="A21" s="28" t="s">
        <v>12</v>
      </c>
      <c r="B21" s="1" t="s">
        <v>45</v>
      </c>
      <c r="C21" s="18">
        <f>ROUNDUP($I$3*C9,0)</f>
        <v>0</v>
      </c>
      <c r="D21" s="18">
        <f>ROUNDUP($I$3*D9,0)</f>
        <v>0</v>
      </c>
      <c r="E21" s="18">
        <f t="shared" ref="E21:N21" si="3">ROUNDUP($I$3*E9,0)</f>
        <v>0</v>
      </c>
      <c r="F21" s="18">
        <f t="shared" si="3"/>
        <v>0</v>
      </c>
      <c r="G21" s="18">
        <f t="shared" si="3"/>
        <v>0</v>
      </c>
      <c r="H21" s="18">
        <f t="shared" si="3"/>
        <v>0</v>
      </c>
      <c r="I21" s="18">
        <f t="shared" si="3"/>
        <v>0</v>
      </c>
      <c r="J21" s="18">
        <f t="shared" si="3"/>
        <v>0</v>
      </c>
      <c r="K21" s="18">
        <f t="shared" si="3"/>
        <v>0</v>
      </c>
      <c r="L21" s="18">
        <f t="shared" si="3"/>
        <v>0</v>
      </c>
      <c r="M21" s="18">
        <f t="shared" si="3"/>
        <v>0</v>
      </c>
      <c r="N21" s="18">
        <f t="shared" si="3"/>
        <v>0</v>
      </c>
      <c r="O21" s="18">
        <f t="shared" ref="O21:O24" si="4">SUM(C21:N21)</f>
        <v>0</v>
      </c>
    </row>
    <row r="22" spans="1:15">
      <c r="A22" s="28" t="s">
        <v>13</v>
      </c>
      <c r="B22" s="1" t="s">
        <v>45</v>
      </c>
      <c r="C22" s="18">
        <f>ROUNDUP($I$4*C10,0)</f>
        <v>0</v>
      </c>
      <c r="D22" s="18">
        <f t="shared" ref="D22:N22" si="5">ROUNDUP($I$4*D10,0)</f>
        <v>0</v>
      </c>
      <c r="E22" s="18">
        <f t="shared" si="5"/>
        <v>0</v>
      </c>
      <c r="F22" s="18">
        <f t="shared" si="5"/>
        <v>0</v>
      </c>
      <c r="G22" s="18">
        <f t="shared" si="5"/>
        <v>0</v>
      </c>
      <c r="H22" s="18">
        <f t="shared" si="5"/>
        <v>0</v>
      </c>
      <c r="I22" s="18">
        <f t="shared" si="5"/>
        <v>0</v>
      </c>
      <c r="J22" s="18">
        <f t="shared" si="5"/>
        <v>0</v>
      </c>
      <c r="K22" s="18">
        <f t="shared" si="5"/>
        <v>0</v>
      </c>
      <c r="L22" s="18">
        <f t="shared" si="5"/>
        <v>0</v>
      </c>
      <c r="M22" s="18">
        <f t="shared" si="5"/>
        <v>0</v>
      </c>
      <c r="N22" s="18">
        <f t="shared" si="5"/>
        <v>0</v>
      </c>
      <c r="O22" s="18">
        <f t="shared" si="4"/>
        <v>0</v>
      </c>
    </row>
    <row r="23" spans="1:15">
      <c r="A23" s="28" t="s">
        <v>14</v>
      </c>
      <c r="B23" s="1" t="s">
        <v>45</v>
      </c>
      <c r="C23" s="18">
        <f>ROUNDUP($I$5*C11,0)</f>
        <v>0</v>
      </c>
      <c r="D23" s="18">
        <f t="shared" ref="D23:N23" si="6">ROUNDUP($I$5*D11,0)</f>
        <v>0</v>
      </c>
      <c r="E23" s="18">
        <f t="shared" si="6"/>
        <v>0</v>
      </c>
      <c r="F23" s="18">
        <f t="shared" si="6"/>
        <v>0</v>
      </c>
      <c r="G23" s="18">
        <f t="shared" si="6"/>
        <v>0</v>
      </c>
      <c r="H23" s="18">
        <f t="shared" si="6"/>
        <v>0</v>
      </c>
      <c r="I23" s="18">
        <f t="shared" si="6"/>
        <v>0</v>
      </c>
      <c r="J23" s="18">
        <f t="shared" si="6"/>
        <v>0</v>
      </c>
      <c r="K23" s="18">
        <f t="shared" si="6"/>
        <v>0</v>
      </c>
      <c r="L23" s="18">
        <f t="shared" si="6"/>
        <v>0</v>
      </c>
      <c r="M23" s="18">
        <f t="shared" si="6"/>
        <v>0</v>
      </c>
      <c r="N23" s="18">
        <f t="shared" si="6"/>
        <v>0</v>
      </c>
      <c r="O23" s="18">
        <f t="shared" si="4"/>
        <v>0</v>
      </c>
    </row>
    <row r="24" spans="1:15" ht="19.5" thickBot="1">
      <c r="A24" s="28" t="s">
        <v>15</v>
      </c>
      <c r="B24" s="1" t="s">
        <v>45</v>
      </c>
      <c r="C24" s="18">
        <f>ROUNDUP($I$6*C12,0)</f>
        <v>0</v>
      </c>
      <c r="D24" s="18">
        <f t="shared" ref="D24:N24" si="7">ROUNDUP($I$6*D12,0)</f>
        <v>0</v>
      </c>
      <c r="E24" s="18">
        <f t="shared" si="7"/>
        <v>0</v>
      </c>
      <c r="F24" s="18">
        <f t="shared" si="7"/>
        <v>0</v>
      </c>
      <c r="G24" s="18">
        <f t="shared" si="7"/>
        <v>0</v>
      </c>
      <c r="H24" s="18">
        <f t="shared" si="7"/>
        <v>0</v>
      </c>
      <c r="I24" s="18">
        <f t="shared" si="7"/>
        <v>0</v>
      </c>
      <c r="J24" s="18">
        <f t="shared" si="7"/>
        <v>0</v>
      </c>
      <c r="K24" s="18">
        <f t="shared" si="7"/>
        <v>0</v>
      </c>
      <c r="L24" s="18">
        <f t="shared" si="7"/>
        <v>0</v>
      </c>
      <c r="M24" s="18">
        <f t="shared" si="7"/>
        <v>0</v>
      </c>
      <c r="N24" s="18">
        <f t="shared" si="7"/>
        <v>0</v>
      </c>
      <c r="O24" s="22">
        <f t="shared" si="4"/>
        <v>0</v>
      </c>
    </row>
    <row r="25" spans="1:15" ht="19.5" thickBot="1">
      <c r="A25" s="29" t="s">
        <v>47</v>
      </c>
      <c r="B25" s="1" t="s">
        <v>45</v>
      </c>
      <c r="C25" s="18">
        <f>SUM(C20:C24)</f>
        <v>0</v>
      </c>
      <c r="D25" s="18">
        <f t="shared" ref="D25:O25" si="8">SUM(D20:D24)</f>
        <v>0</v>
      </c>
      <c r="E25" s="18">
        <f t="shared" si="8"/>
        <v>0</v>
      </c>
      <c r="F25" s="18">
        <f t="shared" si="8"/>
        <v>0</v>
      </c>
      <c r="G25" s="18">
        <f t="shared" si="8"/>
        <v>0</v>
      </c>
      <c r="H25" s="18">
        <f t="shared" si="8"/>
        <v>0</v>
      </c>
      <c r="I25" s="18">
        <f t="shared" si="8"/>
        <v>0</v>
      </c>
      <c r="J25" s="18">
        <f t="shared" si="8"/>
        <v>0</v>
      </c>
      <c r="K25" s="18">
        <f t="shared" si="8"/>
        <v>0</v>
      </c>
      <c r="L25" s="18">
        <f t="shared" si="8"/>
        <v>0</v>
      </c>
      <c r="M25" s="18">
        <f t="shared" si="8"/>
        <v>0</v>
      </c>
      <c r="N25" s="21">
        <f t="shared" si="8"/>
        <v>0</v>
      </c>
      <c r="O25" s="24">
        <f t="shared" si="8"/>
        <v>0</v>
      </c>
    </row>
  </sheetData>
  <mergeCells count="9">
    <mergeCell ref="G6:H6"/>
    <mergeCell ref="B2:E2"/>
    <mergeCell ref="B3:E3"/>
    <mergeCell ref="B4:E4"/>
    <mergeCell ref="B5:E5"/>
    <mergeCell ref="G2:H2"/>
    <mergeCell ref="G3:H3"/>
    <mergeCell ref="G4:H4"/>
    <mergeCell ref="G5:H5"/>
  </mergeCells>
  <phoneticPr fontId="1"/>
  <pageMargins left="0.7" right="0.7" top="0.75" bottom="0.75" header="0.3" footer="0.3"/>
  <pageSetup paperSize="9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E90DC4-E279-4374-BA8C-5DF3C126B74C}">
  <dimension ref="A1:O25"/>
  <sheetViews>
    <sheetView workbookViewId="0">
      <selection activeCell="B5" sqref="B5:E5"/>
    </sheetView>
  </sheetViews>
  <sheetFormatPr defaultRowHeight="18.75"/>
  <cols>
    <col min="1" max="1" width="15.125" style="6" bestFit="1" customWidth="1"/>
    <col min="2" max="2" width="8" style="6" customWidth="1"/>
    <col min="3" max="3" width="9.375" style="6" bestFit="1" customWidth="1"/>
    <col min="4" max="14" width="9" style="6"/>
    <col min="15" max="15" width="10.875" style="6" customWidth="1"/>
    <col min="16" max="16384" width="9" style="6"/>
  </cols>
  <sheetData>
    <row r="1" spans="1:15">
      <c r="O1" s="14" t="s">
        <v>53</v>
      </c>
    </row>
    <row r="2" spans="1:15">
      <c r="A2" s="5" t="s">
        <v>24</v>
      </c>
      <c r="B2" s="31" t="s">
        <v>32</v>
      </c>
      <c r="C2" s="31"/>
      <c r="D2" s="31"/>
      <c r="E2" s="31"/>
      <c r="G2" s="30" t="s">
        <v>41</v>
      </c>
      <c r="H2" s="30"/>
      <c r="I2" s="17">
        <v>0</v>
      </c>
    </row>
    <row r="3" spans="1:15">
      <c r="A3" s="5" t="s">
        <v>25</v>
      </c>
      <c r="B3" s="32">
        <v>400</v>
      </c>
      <c r="C3" s="32"/>
      <c r="D3" s="32"/>
      <c r="E3" s="32"/>
      <c r="G3" s="30" t="s">
        <v>42</v>
      </c>
      <c r="H3" s="30"/>
      <c r="I3" s="17">
        <v>0</v>
      </c>
    </row>
    <row r="4" spans="1:15">
      <c r="A4" s="5" t="s">
        <v>26</v>
      </c>
      <c r="B4" s="31" t="s">
        <v>28</v>
      </c>
      <c r="C4" s="31"/>
      <c r="D4" s="31"/>
      <c r="E4" s="31"/>
      <c r="G4" s="30" t="s">
        <v>43</v>
      </c>
      <c r="H4" s="30"/>
      <c r="I4" s="17">
        <v>0</v>
      </c>
    </row>
    <row r="5" spans="1:15">
      <c r="A5" s="5" t="s">
        <v>27</v>
      </c>
      <c r="B5" s="33"/>
      <c r="C5" s="33"/>
      <c r="D5" s="33"/>
      <c r="E5" s="33"/>
      <c r="G5" s="30" t="s">
        <v>14</v>
      </c>
      <c r="H5" s="30"/>
      <c r="I5" s="17">
        <v>0</v>
      </c>
    </row>
    <row r="6" spans="1:15">
      <c r="A6" s="15"/>
      <c r="B6" s="16"/>
      <c r="C6" s="16"/>
      <c r="D6" s="16"/>
      <c r="E6" s="16"/>
      <c r="G6" s="30" t="s">
        <v>15</v>
      </c>
      <c r="H6" s="30"/>
      <c r="I6" s="17">
        <v>0</v>
      </c>
    </row>
    <row r="7" spans="1:15">
      <c r="O7" s="14" t="s">
        <v>52</v>
      </c>
    </row>
    <row r="8" spans="1:15">
      <c r="A8" s="27" t="s">
        <v>39</v>
      </c>
      <c r="B8" s="27" t="s">
        <v>51</v>
      </c>
      <c r="C8" s="27" t="s">
        <v>0</v>
      </c>
      <c r="D8" s="27" t="s">
        <v>1</v>
      </c>
      <c r="E8" s="27" t="s">
        <v>2</v>
      </c>
      <c r="F8" s="27" t="s">
        <v>3</v>
      </c>
      <c r="G8" s="27" t="s">
        <v>4</v>
      </c>
      <c r="H8" s="27" t="s">
        <v>5</v>
      </c>
      <c r="I8" s="27" t="s">
        <v>6</v>
      </c>
      <c r="J8" s="27" t="s">
        <v>7</v>
      </c>
      <c r="K8" s="27" t="s">
        <v>8</v>
      </c>
      <c r="L8" s="27" t="s">
        <v>9</v>
      </c>
      <c r="M8" s="27" t="s">
        <v>10</v>
      </c>
      <c r="N8" s="27" t="s">
        <v>11</v>
      </c>
      <c r="O8" s="27" t="s">
        <v>30</v>
      </c>
    </row>
    <row r="9" spans="1:15">
      <c r="A9" s="28" t="s">
        <v>12</v>
      </c>
      <c r="B9" s="1" t="s">
        <v>21</v>
      </c>
      <c r="C9" s="3">
        <v>0</v>
      </c>
      <c r="D9" s="3">
        <v>0</v>
      </c>
      <c r="E9" s="3">
        <v>0</v>
      </c>
      <c r="F9" s="3">
        <v>48201</v>
      </c>
      <c r="G9" s="3">
        <v>57347</v>
      </c>
      <c r="H9" s="3">
        <v>44096</v>
      </c>
      <c r="I9" s="3">
        <v>0</v>
      </c>
      <c r="J9" s="3">
        <v>0</v>
      </c>
      <c r="K9" s="3">
        <v>0</v>
      </c>
      <c r="L9" s="3">
        <v>0</v>
      </c>
      <c r="M9" s="3">
        <v>0</v>
      </c>
      <c r="N9" s="3">
        <v>0</v>
      </c>
      <c r="O9" s="3">
        <f>SUM(C9:N9)</f>
        <v>149644</v>
      </c>
    </row>
    <row r="10" spans="1:15">
      <c r="A10" s="28" t="s">
        <v>13</v>
      </c>
      <c r="B10" s="1" t="s">
        <v>21</v>
      </c>
      <c r="C10" s="3">
        <v>0</v>
      </c>
      <c r="D10" s="3">
        <v>0</v>
      </c>
      <c r="E10" s="3">
        <v>0</v>
      </c>
      <c r="F10" s="3">
        <v>28527</v>
      </c>
      <c r="G10" s="3">
        <v>23030</v>
      </c>
      <c r="H10" s="3">
        <v>29526</v>
      </c>
      <c r="I10" s="3">
        <v>0</v>
      </c>
      <c r="J10" s="3">
        <v>0</v>
      </c>
      <c r="K10" s="3">
        <v>0</v>
      </c>
      <c r="L10" s="3">
        <v>0</v>
      </c>
      <c r="M10" s="3">
        <v>0</v>
      </c>
      <c r="N10" s="3">
        <v>0</v>
      </c>
      <c r="O10" s="3">
        <f>SUM(C10:N10)</f>
        <v>81083</v>
      </c>
    </row>
    <row r="11" spans="1:15">
      <c r="A11" s="28" t="s">
        <v>14</v>
      </c>
      <c r="B11" s="1" t="s">
        <v>21</v>
      </c>
      <c r="C11" s="3">
        <v>37570</v>
      </c>
      <c r="D11" s="3">
        <v>36070</v>
      </c>
      <c r="E11" s="3">
        <v>43254</v>
      </c>
      <c r="F11" s="3">
        <v>0</v>
      </c>
      <c r="G11" s="3">
        <v>0</v>
      </c>
      <c r="H11" s="3">
        <v>0</v>
      </c>
      <c r="I11" s="3">
        <v>43615</v>
      </c>
      <c r="J11" s="3">
        <v>46600</v>
      </c>
      <c r="K11" s="3">
        <v>66223</v>
      </c>
      <c r="L11" s="3">
        <v>48020</v>
      </c>
      <c r="M11" s="3">
        <v>47268</v>
      </c>
      <c r="N11" s="3">
        <v>44800</v>
      </c>
      <c r="O11" s="3">
        <f>SUM(C11:N11)</f>
        <v>413420</v>
      </c>
    </row>
    <row r="12" spans="1:15">
      <c r="A12" s="28" t="s">
        <v>15</v>
      </c>
      <c r="B12" s="1" t="s">
        <v>21</v>
      </c>
      <c r="C12" s="3">
        <v>21683</v>
      </c>
      <c r="D12" s="3">
        <v>25173</v>
      </c>
      <c r="E12" s="3">
        <v>22328</v>
      </c>
      <c r="F12" s="3">
        <v>0</v>
      </c>
      <c r="G12" s="3">
        <v>0</v>
      </c>
      <c r="H12" s="3">
        <v>0</v>
      </c>
      <c r="I12" s="3">
        <v>26707</v>
      </c>
      <c r="J12" s="3">
        <v>24091</v>
      </c>
      <c r="K12" s="3">
        <v>25515</v>
      </c>
      <c r="L12" s="3">
        <v>30794</v>
      </c>
      <c r="M12" s="3">
        <v>27290</v>
      </c>
      <c r="N12" s="3">
        <v>26594</v>
      </c>
      <c r="O12" s="3">
        <f>SUM(C12:N12)</f>
        <v>230175</v>
      </c>
    </row>
    <row r="13" spans="1:15">
      <c r="A13" s="28" t="s">
        <v>16</v>
      </c>
      <c r="B13" s="1" t="s">
        <v>21</v>
      </c>
      <c r="C13" s="3">
        <f>SUM(C9:C12)</f>
        <v>59253</v>
      </c>
      <c r="D13" s="3">
        <f t="shared" ref="D13:N13" si="0">SUM(D9:D12)</f>
        <v>61243</v>
      </c>
      <c r="E13" s="3">
        <f t="shared" si="0"/>
        <v>65582</v>
      </c>
      <c r="F13" s="3">
        <f t="shared" si="0"/>
        <v>76728</v>
      </c>
      <c r="G13" s="3">
        <f t="shared" si="0"/>
        <v>80377</v>
      </c>
      <c r="H13" s="3">
        <f t="shared" si="0"/>
        <v>73622</v>
      </c>
      <c r="I13" s="3">
        <f t="shared" si="0"/>
        <v>70322</v>
      </c>
      <c r="J13" s="3">
        <f t="shared" si="0"/>
        <v>70691</v>
      </c>
      <c r="K13" s="3">
        <f t="shared" si="0"/>
        <v>91738</v>
      </c>
      <c r="L13" s="3">
        <f t="shared" si="0"/>
        <v>78814</v>
      </c>
      <c r="M13" s="3">
        <f t="shared" si="0"/>
        <v>74558</v>
      </c>
      <c r="N13" s="3">
        <f t="shared" si="0"/>
        <v>71394</v>
      </c>
      <c r="O13" s="3">
        <f>SUM(C13:N13)</f>
        <v>874322</v>
      </c>
    </row>
    <row r="14" spans="1:15">
      <c r="A14" s="28" t="s">
        <v>17</v>
      </c>
      <c r="B14" s="1" t="s">
        <v>22</v>
      </c>
      <c r="C14" s="4">
        <v>1</v>
      </c>
      <c r="D14" s="4">
        <v>1</v>
      </c>
      <c r="E14" s="4">
        <v>1</v>
      </c>
      <c r="F14" s="4">
        <v>1</v>
      </c>
      <c r="G14" s="4">
        <v>1</v>
      </c>
      <c r="H14" s="4">
        <v>1</v>
      </c>
      <c r="I14" s="4">
        <v>1</v>
      </c>
      <c r="J14" s="4">
        <v>1</v>
      </c>
      <c r="K14" s="4">
        <v>1</v>
      </c>
      <c r="L14" s="4">
        <v>1</v>
      </c>
      <c r="M14" s="4">
        <v>1</v>
      </c>
      <c r="N14" s="4">
        <v>1</v>
      </c>
      <c r="O14" s="4">
        <v>0.79</v>
      </c>
    </row>
    <row r="15" spans="1:15">
      <c r="A15" s="28" t="s">
        <v>18</v>
      </c>
      <c r="B15" s="1" t="s">
        <v>23</v>
      </c>
      <c r="C15" s="3">
        <v>298</v>
      </c>
      <c r="D15" s="3">
        <v>288</v>
      </c>
      <c r="E15" s="3">
        <v>300</v>
      </c>
      <c r="F15" s="3">
        <v>329</v>
      </c>
      <c r="G15" s="3">
        <v>336</v>
      </c>
      <c r="H15" s="3">
        <v>305</v>
      </c>
      <c r="I15" s="3">
        <v>302</v>
      </c>
      <c r="J15" s="3">
        <v>322</v>
      </c>
      <c r="K15" s="3">
        <v>379</v>
      </c>
      <c r="L15" s="3">
        <v>353</v>
      </c>
      <c r="M15" s="3">
        <v>341</v>
      </c>
      <c r="N15" s="3">
        <v>326</v>
      </c>
      <c r="O15" s="3">
        <f>MAX(C15:N15)</f>
        <v>379</v>
      </c>
    </row>
    <row r="16" spans="1:15">
      <c r="A16" s="28" t="s">
        <v>31</v>
      </c>
      <c r="B16" s="1" t="s">
        <v>21</v>
      </c>
      <c r="C16" s="3">
        <v>9844</v>
      </c>
      <c r="D16" s="3">
        <v>11423</v>
      </c>
      <c r="E16" s="3">
        <v>10608</v>
      </c>
      <c r="F16" s="3">
        <v>11899</v>
      </c>
      <c r="G16" s="3">
        <v>12541</v>
      </c>
      <c r="H16" s="3">
        <v>11519</v>
      </c>
      <c r="I16" s="3">
        <v>12001</v>
      </c>
      <c r="J16" s="3">
        <v>11435</v>
      </c>
      <c r="K16" s="3">
        <v>21387</v>
      </c>
      <c r="L16" s="3">
        <v>11362</v>
      </c>
      <c r="M16" s="3">
        <v>9781</v>
      </c>
      <c r="N16" s="3">
        <v>10826</v>
      </c>
      <c r="O16" s="3">
        <f>SUM(C16:N16)</f>
        <v>144626</v>
      </c>
    </row>
    <row r="17" spans="1:15">
      <c r="A17" s="28" t="s">
        <v>19</v>
      </c>
      <c r="B17" s="1" t="s">
        <v>22</v>
      </c>
      <c r="C17" s="25">
        <f>ROUND(C16/C13*100,0)</f>
        <v>17</v>
      </c>
      <c r="D17" s="25">
        <f t="shared" ref="D17:O17" si="1">ROUND(D16/D13*100,0)</f>
        <v>19</v>
      </c>
      <c r="E17" s="25">
        <f t="shared" si="1"/>
        <v>16</v>
      </c>
      <c r="F17" s="25">
        <f t="shared" si="1"/>
        <v>16</v>
      </c>
      <c r="G17" s="25">
        <f t="shared" si="1"/>
        <v>16</v>
      </c>
      <c r="H17" s="25">
        <f t="shared" si="1"/>
        <v>16</v>
      </c>
      <c r="I17" s="25">
        <f t="shared" si="1"/>
        <v>17</v>
      </c>
      <c r="J17" s="25">
        <f t="shared" si="1"/>
        <v>16</v>
      </c>
      <c r="K17" s="25">
        <f t="shared" si="1"/>
        <v>23</v>
      </c>
      <c r="L17" s="25">
        <f t="shared" si="1"/>
        <v>14</v>
      </c>
      <c r="M17" s="25">
        <f t="shared" si="1"/>
        <v>13</v>
      </c>
      <c r="N17" s="25">
        <f t="shared" si="1"/>
        <v>15</v>
      </c>
      <c r="O17" s="25">
        <f t="shared" si="1"/>
        <v>17</v>
      </c>
    </row>
    <row r="18" spans="1:15" ht="19.5" hidden="1" thickBot="1">
      <c r="A18" s="7" t="s">
        <v>20</v>
      </c>
      <c r="B18" s="8" t="s">
        <v>22</v>
      </c>
      <c r="C18" s="9">
        <v>0.12</v>
      </c>
      <c r="D18" s="9">
        <v>0.05</v>
      </c>
      <c r="E18" s="9">
        <v>0.04</v>
      </c>
      <c r="F18" s="9">
        <v>0.05</v>
      </c>
      <c r="G18" s="9">
        <v>0.05</v>
      </c>
      <c r="H18" s="9">
        <v>0.05</v>
      </c>
      <c r="I18" s="9">
        <v>0.04</v>
      </c>
      <c r="J18" s="9">
        <v>0.04</v>
      </c>
      <c r="K18" s="9">
        <v>0.04</v>
      </c>
      <c r="L18" s="9">
        <v>0.05</v>
      </c>
      <c r="M18" s="9">
        <v>0.05</v>
      </c>
      <c r="N18" s="9">
        <v>7.0000000000000007E-2</v>
      </c>
      <c r="O18" s="10">
        <v>0.05</v>
      </c>
    </row>
    <row r="20" spans="1:15">
      <c r="A20" s="28" t="s">
        <v>44</v>
      </c>
      <c r="B20" s="1" t="s">
        <v>45</v>
      </c>
      <c r="C20" s="18">
        <f>ROUNDUP(B3*I2,0)</f>
        <v>0</v>
      </c>
      <c r="D20" s="18">
        <f>C20</f>
        <v>0</v>
      </c>
      <c r="E20" s="18">
        <f>D20</f>
        <v>0</v>
      </c>
      <c r="F20" s="18">
        <f t="shared" ref="F20:N20" si="2">E20</f>
        <v>0</v>
      </c>
      <c r="G20" s="18">
        <f t="shared" si="2"/>
        <v>0</v>
      </c>
      <c r="H20" s="18">
        <f t="shared" si="2"/>
        <v>0</v>
      </c>
      <c r="I20" s="18">
        <f t="shared" si="2"/>
        <v>0</v>
      </c>
      <c r="J20" s="18">
        <f t="shared" si="2"/>
        <v>0</v>
      </c>
      <c r="K20" s="18">
        <f t="shared" si="2"/>
        <v>0</v>
      </c>
      <c r="L20" s="18">
        <f t="shared" si="2"/>
        <v>0</v>
      </c>
      <c r="M20" s="18">
        <f t="shared" si="2"/>
        <v>0</v>
      </c>
      <c r="N20" s="18">
        <f t="shared" si="2"/>
        <v>0</v>
      </c>
      <c r="O20" s="18">
        <f>SUM(C20:N20)</f>
        <v>0</v>
      </c>
    </row>
    <row r="21" spans="1:15">
      <c r="A21" s="28" t="s">
        <v>12</v>
      </c>
      <c r="B21" s="1" t="s">
        <v>45</v>
      </c>
      <c r="C21" s="18">
        <f>ROUNDUP($I$3*C9,0)</f>
        <v>0</v>
      </c>
      <c r="D21" s="18">
        <f>ROUNDUP($I$3*D9,0)</f>
        <v>0</v>
      </c>
      <c r="E21" s="18">
        <f t="shared" ref="E21:N21" si="3">ROUNDUP($I$3*E9,0)</f>
        <v>0</v>
      </c>
      <c r="F21" s="18">
        <f t="shared" si="3"/>
        <v>0</v>
      </c>
      <c r="G21" s="18">
        <f t="shared" si="3"/>
        <v>0</v>
      </c>
      <c r="H21" s="18">
        <f t="shared" si="3"/>
        <v>0</v>
      </c>
      <c r="I21" s="18">
        <f t="shared" si="3"/>
        <v>0</v>
      </c>
      <c r="J21" s="18">
        <f t="shared" si="3"/>
        <v>0</v>
      </c>
      <c r="K21" s="18">
        <f t="shared" si="3"/>
        <v>0</v>
      </c>
      <c r="L21" s="18">
        <f t="shared" si="3"/>
        <v>0</v>
      </c>
      <c r="M21" s="18">
        <f t="shared" si="3"/>
        <v>0</v>
      </c>
      <c r="N21" s="18">
        <f t="shared" si="3"/>
        <v>0</v>
      </c>
      <c r="O21" s="18">
        <f t="shared" ref="O21:O24" si="4">SUM(C21:N21)</f>
        <v>0</v>
      </c>
    </row>
    <row r="22" spans="1:15">
      <c r="A22" s="28" t="s">
        <v>13</v>
      </c>
      <c r="B22" s="1" t="s">
        <v>45</v>
      </c>
      <c r="C22" s="18">
        <f>ROUNDUP($I$4*C10,0)</f>
        <v>0</v>
      </c>
      <c r="D22" s="18">
        <f t="shared" ref="D22:N22" si="5">ROUNDUP($I$4*D10,0)</f>
        <v>0</v>
      </c>
      <c r="E22" s="18">
        <f t="shared" si="5"/>
        <v>0</v>
      </c>
      <c r="F22" s="18">
        <f t="shared" si="5"/>
        <v>0</v>
      </c>
      <c r="G22" s="18">
        <f t="shared" si="5"/>
        <v>0</v>
      </c>
      <c r="H22" s="18">
        <f t="shared" si="5"/>
        <v>0</v>
      </c>
      <c r="I22" s="18">
        <f t="shared" si="5"/>
        <v>0</v>
      </c>
      <c r="J22" s="18">
        <f t="shared" si="5"/>
        <v>0</v>
      </c>
      <c r="K22" s="18">
        <f t="shared" si="5"/>
        <v>0</v>
      </c>
      <c r="L22" s="18">
        <f t="shared" si="5"/>
        <v>0</v>
      </c>
      <c r="M22" s="18">
        <f t="shared" si="5"/>
        <v>0</v>
      </c>
      <c r="N22" s="18">
        <f t="shared" si="5"/>
        <v>0</v>
      </c>
      <c r="O22" s="18">
        <f t="shared" si="4"/>
        <v>0</v>
      </c>
    </row>
    <row r="23" spans="1:15">
      <c r="A23" s="28" t="s">
        <v>14</v>
      </c>
      <c r="B23" s="1" t="s">
        <v>45</v>
      </c>
      <c r="C23" s="18">
        <f>ROUNDUP($I$5*C11,0)</f>
        <v>0</v>
      </c>
      <c r="D23" s="18">
        <f t="shared" ref="D23:N23" si="6">ROUNDUP($I$5*D11,0)</f>
        <v>0</v>
      </c>
      <c r="E23" s="18">
        <f t="shared" si="6"/>
        <v>0</v>
      </c>
      <c r="F23" s="18">
        <f t="shared" si="6"/>
        <v>0</v>
      </c>
      <c r="G23" s="18">
        <f t="shared" si="6"/>
        <v>0</v>
      </c>
      <c r="H23" s="18">
        <f t="shared" si="6"/>
        <v>0</v>
      </c>
      <c r="I23" s="18">
        <f t="shared" si="6"/>
        <v>0</v>
      </c>
      <c r="J23" s="18">
        <f t="shared" si="6"/>
        <v>0</v>
      </c>
      <c r="K23" s="18">
        <f t="shared" si="6"/>
        <v>0</v>
      </c>
      <c r="L23" s="18">
        <f t="shared" si="6"/>
        <v>0</v>
      </c>
      <c r="M23" s="18">
        <f t="shared" si="6"/>
        <v>0</v>
      </c>
      <c r="N23" s="18">
        <f t="shared" si="6"/>
        <v>0</v>
      </c>
      <c r="O23" s="18">
        <f t="shared" si="4"/>
        <v>0</v>
      </c>
    </row>
    <row r="24" spans="1:15" ht="19.5" thickBot="1">
      <c r="A24" s="28" t="s">
        <v>15</v>
      </c>
      <c r="B24" s="1" t="s">
        <v>45</v>
      </c>
      <c r="C24" s="18">
        <f>ROUNDUP($I$6*C12,0)</f>
        <v>0</v>
      </c>
      <c r="D24" s="18">
        <f t="shared" ref="D24:N24" si="7">ROUNDUP($I$6*D12,0)</f>
        <v>0</v>
      </c>
      <c r="E24" s="18">
        <f t="shared" si="7"/>
        <v>0</v>
      </c>
      <c r="F24" s="18">
        <f t="shared" si="7"/>
        <v>0</v>
      </c>
      <c r="G24" s="18">
        <f t="shared" si="7"/>
        <v>0</v>
      </c>
      <c r="H24" s="18">
        <f t="shared" si="7"/>
        <v>0</v>
      </c>
      <c r="I24" s="18">
        <f t="shared" si="7"/>
        <v>0</v>
      </c>
      <c r="J24" s="18">
        <f t="shared" si="7"/>
        <v>0</v>
      </c>
      <c r="K24" s="18">
        <f t="shared" si="7"/>
        <v>0</v>
      </c>
      <c r="L24" s="18">
        <f t="shared" si="7"/>
        <v>0</v>
      </c>
      <c r="M24" s="18">
        <f t="shared" si="7"/>
        <v>0</v>
      </c>
      <c r="N24" s="18">
        <f t="shared" si="7"/>
        <v>0</v>
      </c>
      <c r="O24" s="22">
        <f t="shared" si="4"/>
        <v>0</v>
      </c>
    </row>
    <row r="25" spans="1:15" ht="19.5" thickBot="1">
      <c r="A25" s="29" t="s">
        <v>47</v>
      </c>
      <c r="B25" s="1" t="s">
        <v>45</v>
      </c>
      <c r="C25" s="18">
        <f>SUM(C20:C24)</f>
        <v>0</v>
      </c>
      <c r="D25" s="18">
        <f t="shared" ref="D25:O25" si="8">SUM(D20:D24)</f>
        <v>0</v>
      </c>
      <c r="E25" s="18">
        <f t="shared" si="8"/>
        <v>0</v>
      </c>
      <c r="F25" s="18">
        <f t="shared" si="8"/>
        <v>0</v>
      </c>
      <c r="G25" s="18">
        <f t="shared" si="8"/>
        <v>0</v>
      </c>
      <c r="H25" s="18">
        <f t="shared" si="8"/>
        <v>0</v>
      </c>
      <c r="I25" s="18">
        <f t="shared" si="8"/>
        <v>0</v>
      </c>
      <c r="J25" s="18">
        <f t="shared" si="8"/>
        <v>0</v>
      </c>
      <c r="K25" s="18">
        <f t="shared" si="8"/>
        <v>0</v>
      </c>
      <c r="L25" s="18">
        <f t="shared" si="8"/>
        <v>0</v>
      </c>
      <c r="M25" s="18">
        <f t="shared" si="8"/>
        <v>0</v>
      </c>
      <c r="N25" s="21">
        <f t="shared" si="8"/>
        <v>0</v>
      </c>
      <c r="O25" s="24">
        <f t="shared" si="8"/>
        <v>0</v>
      </c>
    </row>
  </sheetData>
  <mergeCells count="9">
    <mergeCell ref="G6:H6"/>
    <mergeCell ref="B2:E2"/>
    <mergeCell ref="B3:E3"/>
    <mergeCell ref="B4:E4"/>
    <mergeCell ref="B5:E5"/>
    <mergeCell ref="G2:H2"/>
    <mergeCell ref="G3:H3"/>
    <mergeCell ref="G4:H4"/>
    <mergeCell ref="G5:H5"/>
  </mergeCells>
  <phoneticPr fontId="1"/>
  <pageMargins left="0.7" right="0.7" top="0.75" bottom="0.75" header="0.3" footer="0.3"/>
  <pageSetup paperSize="9" scale="8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1C1969-7933-4EEC-928B-BA026F5E5742}">
  <dimension ref="A1:O25"/>
  <sheetViews>
    <sheetView workbookViewId="0">
      <selection activeCell="B5" sqref="B5:E5"/>
    </sheetView>
  </sheetViews>
  <sheetFormatPr defaultRowHeight="18.75"/>
  <cols>
    <col min="1" max="1" width="15.125" style="6" bestFit="1" customWidth="1"/>
    <col min="2" max="2" width="8" style="6" customWidth="1"/>
    <col min="3" max="3" width="9.375" style="6" bestFit="1" customWidth="1"/>
    <col min="4" max="14" width="9" style="6"/>
    <col min="15" max="15" width="10.875" style="6" customWidth="1"/>
    <col min="16" max="16384" width="9" style="6"/>
  </cols>
  <sheetData>
    <row r="1" spans="1:15">
      <c r="O1" s="14" t="s">
        <v>53</v>
      </c>
    </row>
    <row r="2" spans="1:15">
      <c r="A2" s="5" t="s">
        <v>24</v>
      </c>
      <c r="B2" s="31" t="s">
        <v>33</v>
      </c>
      <c r="C2" s="31"/>
      <c r="D2" s="31"/>
      <c r="E2" s="31"/>
      <c r="G2" s="30" t="s">
        <v>41</v>
      </c>
      <c r="H2" s="30"/>
      <c r="I2" s="17">
        <v>0</v>
      </c>
    </row>
    <row r="3" spans="1:15">
      <c r="A3" s="5" t="s">
        <v>25</v>
      </c>
      <c r="B3" s="32">
        <v>550</v>
      </c>
      <c r="C3" s="32"/>
      <c r="D3" s="32"/>
      <c r="E3" s="32"/>
      <c r="G3" s="30" t="s">
        <v>42</v>
      </c>
      <c r="H3" s="30"/>
      <c r="I3" s="17">
        <v>0</v>
      </c>
    </row>
    <row r="4" spans="1:15">
      <c r="A4" s="5" t="s">
        <v>26</v>
      </c>
      <c r="B4" s="31" t="s">
        <v>28</v>
      </c>
      <c r="C4" s="31"/>
      <c r="D4" s="31"/>
      <c r="E4" s="31"/>
      <c r="G4" s="30" t="s">
        <v>43</v>
      </c>
      <c r="H4" s="30"/>
      <c r="I4" s="17">
        <v>0</v>
      </c>
    </row>
    <row r="5" spans="1:15">
      <c r="A5" s="5" t="s">
        <v>27</v>
      </c>
      <c r="B5" s="33"/>
      <c r="C5" s="33"/>
      <c r="D5" s="33"/>
      <c r="E5" s="33"/>
      <c r="G5" s="30" t="s">
        <v>14</v>
      </c>
      <c r="H5" s="30"/>
      <c r="I5" s="17">
        <v>0</v>
      </c>
    </row>
    <row r="6" spans="1:15">
      <c r="A6" s="15"/>
      <c r="B6" s="16"/>
      <c r="C6" s="16"/>
      <c r="D6" s="16"/>
      <c r="E6" s="16"/>
      <c r="G6" s="30" t="s">
        <v>15</v>
      </c>
      <c r="H6" s="30"/>
      <c r="I6" s="17">
        <v>0</v>
      </c>
    </row>
    <row r="7" spans="1:15">
      <c r="O7" s="14" t="s">
        <v>52</v>
      </c>
    </row>
    <row r="8" spans="1:15">
      <c r="A8" s="27" t="s">
        <v>39</v>
      </c>
      <c r="B8" s="27" t="s">
        <v>51</v>
      </c>
      <c r="C8" s="27" t="s">
        <v>0</v>
      </c>
      <c r="D8" s="27" t="s">
        <v>1</v>
      </c>
      <c r="E8" s="27" t="s">
        <v>2</v>
      </c>
      <c r="F8" s="27" t="s">
        <v>3</v>
      </c>
      <c r="G8" s="27" t="s">
        <v>4</v>
      </c>
      <c r="H8" s="27" t="s">
        <v>5</v>
      </c>
      <c r="I8" s="27" t="s">
        <v>6</v>
      </c>
      <c r="J8" s="27" t="s">
        <v>7</v>
      </c>
      <c r="K8" s="27" t="s">
        <v>8</v>
      </c>
      <c r="L8" s="27" t="s">
        <v>9</v>
      </c>
      <c r="M8" s="27" t="s">
        <v>10</v>
      </c>
      <c r="N8" s="27" t="s">
        <v>11</v>
      </c>
      <c r="O8" s="27" t="s">
        <v>30</v>
      </c>
    </row>
    <row r="9" spans="1:15">
      <c r="A9" s="28" t="s">
        <v>12</v>
      </c>
      <c r="B9" s="1" t="s">
        <v>21</v>
      </c>
      <c r="C9" s="3">
        <v>0</v>
      </c>
      <c r="D9" s="3">
        <v>0</v>
      </c>
      <c r="E9" s="3">
        <v>0</v>
      </c>
      <c r="F9" s="3">
        <v>69254</v>
      </c>
      <c r="G9" s="3">
        <v>93416</v>
      </c>
      <c r="H9" s="3">
        <v>53294</v>
      </c>
      <c r="I9" s="3">
        <v>0</v>
      </c>
      <c r="J9" s="3">
        <v>0</v>
      </c>
      <c r="K9" s="3">
        <v>0</v>
      </c>
      <c r="L9" s="3">
        <v>0</v>
      </c>
      <c r="M9" s="3">
        <v>0</v>
      </c>
      <c r="N9" s="3">
        <v>0</v>
      </c>
      <c r="O9" s="3">
        <f>SUM(C9:N9)</f>
        <v>215964</v>
      </c>
    </row>
    <row r="10" spans="1:15">
      <c r="A10" s="28" t="s">
        <v>13</v>
      </c>
      <c r="B10" s="1" t="s">
        <v>21</v>
      </c>
      <c r="C10" s="3">
        <v>0</v>
      </c>
      <c r="D10" s="3">
        <v>0</v>
      </c>
      <c r="E10" s="3">
        <v>0</v>
      </c>
      <c r="F10" s="3">
        <v>48412</v>
      </c>
      <c r="G10" s="3">
        <v>38619</v>
      </c>
      <c r="H10" s="3">
        <v>48755</v>
      </c>
      <c r="I10" s="3">
        <v>0</v>
      </c>
      <c r="J10" s="3">
        <v>0</v>
      </c>
      <c r="K10" s="3">
        <v>0</v>
      </c>
      <c r="L10" s="3">
        <v>0</v>
      </c>
      <c r="M10" s="3">
        <v>0</v>
      </c>
      <c r="N10" s="3">
        <v>0</v>
      </c>
      <c r="O10" s="3">
        <f>SUM(C10:N10)</f>
        <v>135786</v>
      </c>
    </row>
    <row r="11" spans="1:15">
      <c r="A11" s="28" t="s">
        <v>14</v>
      </c>
      <c r="B11" s="1" t="s">
        <v>21</v>
      </c>
      <c r="C11" s="3">
        <v>38973</v>
      </c>
      <c r="D11" s="3">
        <v>42031</v>
      </c>
      <c r="E11" s="3">
        <v>55785</v>
      </c>
      <c r="F11" s="3">
        <v>0</v>
      </c>
      <c r="G11" s="3">
        <v>0</v>
      </c>
      <c r="H11" s="3">
        <v>0</v>
      </c>
      <c r="I11" s="3">
        <v>46178</v>
      </c>
      <c r="J11" s="3">
        <v>45967</v>
      </c>
      <c r="K11" s="3">
        <v>51977</v>
      </c>
      <c r="L11" s="3">
        <v>53133</v>
      </c>
      <c r="M11" s="3">
        <v>47630</v>
      </c>
      <c r="N11" s="3">
        <v>51717</v>
      </c>
      <c r="O11" s="3">
        <f>SUM(C11:N11)</f>
        <v>433391</v>
      </c>
    </row>
    <row r="12" spans="1:15">
      <c r="A12" s="28" t="s">
        <v>15</v>
      </c>
      <c r="B12" s="1" t="s">
        <v>21</v>
      </c>
      <c r="C12" s="3">
        <v>26039</v>
      </c>
      <c r="D12" s="3">
        <v>31096</v>
      </c>
      <c r="E12" s="3">
        <v>33261</v>
      </c>
      <c r="F12" s="3">
        <v>0</v>
      </c>
      <c r="G12" s="3">
        <v>0</v>
      </c>
      <c r="H12" s="3">
        <v>0</v>
      </c>
      <c r="I12" s="3">
        <v>29265</v>
      </c>
      <c r="J12" s="3">
        <v>29608</v>
      </c>
      <c r="K12" s="3">
        <v>33091</v>
      </c>
      <c r="L12" s="3">
        <v>33792</v>
      </c>
      <c r="M12" s="3">
        <v>32094</v>
      </c>
      <c r="N12" s="3">
        <v>29258</v>
      </c>
      <c r="O12" s="3">
        <f>SUM(C12:N12)</f>
        <v>277504</v>
      </c>
    </row>
    <row r="13" spans="1:15">
      <c r="A13" s="28" t="s">
        <v>16</v>
      </c>
      <c r="B13" s="1" t="s">
        <v>21</v>
      </c>
      <c r="C13" s="3">
        <f>SUM(C9:C12)</f>
        <v>65012</v>
      </c>
      <c r="D13" s="3">
        <f t="shared" ref="D13:N13" si="0">SUM(D9:D12)</f>
        <v>73127</v>
      </c>
      <c r="E13" s="3">
        <f t="shared" si="0"/>
        <v>89046</v>
      </c>
      <c r="F13" s="3">
        <f t="shared" si="0"/>
        <v>117666</v>
      </c>
      <c r="G13" s="3">
        <f t="shared" si="0"/>
        <v>132035</v>
      </c>
      <c r="H13" s="3">
        <f t="shared" si="0"/>
        <v>102049</v>
      </c>
      <c r="I13" s="3">
        <f t="shared" si="0"/>
        <v>75443</v>
      </c>
      <c r="J13" s="3">
        <f t="shared" si="0"/>
        <v>75575</v>
      </c>
      <c r="K13" s="3">
        <f t="shared" si="0"/>
        <v>85068</v>
      </c>
      <c r="L13" s="3">
        <f t="shared" si="0"/>
        <v>86925</v>
      </c>
      <c r="M13" s="3">
        <f t="shared" si="0"/>
        <v>79724</v>
      </c>
      <c r="N13" s="3">
        <f t="shared" si="0"/>
        <v>80975</v>
      </c>
      <c r="O13" s="3">
        <f>SUM(C13:N13)</f>
        <v>1062645</v>
      </c>
    </row>
    <row r="14" spans="1:15">
      <c r="A14" s="28" t="s">
        <v>17</v>
      </c>
      <c r="B14" s="1" t="s">
        <v>22</v>
      </c>
      <c r="C14" s="4">
        <v>1</v>
      </c>
      <c r="D14" s="4">
        <v>1</v>
      </c>
      <c r="E14" s="4">
        <v>1</v>
      </c>
      <c r="F14" s="4">
        <v>1</v>
      </c>
      <c r="G14" s="4">
        <v>1</v>
      </c>
      <c r="H14" s="4">
        <v>1</v>
      </c>
      <c r="I14" s="4">
        <v>1</v>
      </c>
      <c r="J14" s="4">
        <v>1</v>
      </c>
      <c r="K14" s="4">
        <v>1</v>
      </c>
      <c r="L14" s="4">
        <v>1</v>
      </c>
      <c r="M14" s="4">
        <v>1</v>
      </c>
      <c r="N14" s="4">
        <v>1</v>
      </c>
      <c r="O14" s="4">
        <v>1</v>
      </c>
    </row>
    <row r="15" spans="1:15">
      <c r="A15" s="28" t="s">
        <v>18</v>
      </c>
      <c r="B15" s="1" t="s">
        <v>23</v>
      </c>
      <c r="C15" s="3">
        <v>490</v>
      </c>
      <c r="D15" s="3">
        <v>444</v>
      </c>
      <c r="E15" s="3">
        <v>457</v>
      </c>
      <c r="F15" s="3">
        <v>536</v>
      </c>
      <c r="G15" s="3">
        <v>536</v>
      </c>
      <c r="H15" s="3">
        <v>492</v>
      </c>
      <c r="I15" s="3">
        <v>451</v>
      </c>
      <c r="J15" s="3">
        <v>444</v>
      </c>
      <c r="K15" s="3">
        <v>456</v>
      </c>
      <c r="L15" s="3">
        <v>457</v>
      </c>
      <c r="M15" s="3">
        <v>479</v>
      </c>
      <c r="N15" s="3">
        <v>461</v>
      </c>
      <c r="O15" s="3">
        <f>MAX(C15:N15)</f>
        <v>536</v>
      </c>
    </row>
    <row r="16" spans="1:15">
      <c r="A16" s="28" t="s">
        <v>31</v>
      </c>
      <c r="B16" s="1" t="s">
        <v>21</v>
      </c>
      <c r="C16" s="3">
        <v>9198</v>
      </c>
      <c r="D16" s="3">
        <v>9897</v>
      </c>
      <c r="E16" s="3">
        <v>10693</v>
      </c>
      <c r="F16" s="3">
        <v>11678</v>
      </c>
      <c r="G16" s="3">
        <v>12694</v>
      </c>
      <c r="H16" s="3">
        <v>10619</v>
      </c>
      <c r="I16" s="3">
        <v>9574</v>
      </c>
      <c r="J16" s="3">
        <v>9587</v>
      </c>
      <c r="K16" s="3">
        <v>10734</v>
      </c>
      <c r="L16" s="3">
        <v>9931</v>
      </c>
      <c r="M16" s="3">
        <v>8455</v>
      </c>
      <c r="N16" s="3">
        <v>9836</v>
      </c>
      <c r="O16" s="3">
        <f>SUM(C16:N16)</f>
        <v>122896</v>
      </c>
    </row>
    <row r="17" spans="1:15">
      <c r="A17" s="28" t="s">
        <v>19</v>
      </c>
      <c r="B17" s="1" t="s">
        <v>22</v>
      </c>
      <c r="C17" s="25">
        <f>ROUND(C16/C13*100,0)</f>
        <v>14</v>
      </c>
      <c r="D17" s="25">
        <f t="shared" ref="D17:O17" si="1">ROUND(D16/D13*100,0)</f>
        <v>14</v>
      </c>
      <c r="E17" s="25">
        <f t="shared" si="1"/>
        <v>12</v>
      </c>
      <c r="F17" s="25">
        <f t="shared" si="1"/>
        <v>10</v>
      </c>
      <c r="G17" s="25">
        <f t="shared" si="1"/>
        <v>10</v>
      </c>
      <c r="H17" s="25">
        <f t="shared" si="1"/>
        <v>10</v>
      </c>
      <c r="I17" s="25">
        <f t="shared" si="1"/>
        <v>13</v>
      </c>
      <c r="J17" s="25">
        <f t="shared" si="1"/>
        <v>13</v>
      </c>
      <c r="K17" s="25">
        <f t="shared" si="1"/>
        <v>13</v>
      </c>
      <c r="L17" s="25">
        <f t="shared" si="1"/>
        <v>11</v>
      </c>
      <c r="M17" s="25">
        <f t="shared" si="1"/>
        <v>11</v>
      </c>
      <c r="N17" s="25">
        <f t="shared" si="1"/>
        <v>12</v>
      </c>
      <c r="O17" s="25">
        <f t="shared" si="1"/>
        <v>12</v>
      </c>
    </row>
    <row r="18" spans="1:15" ht="19.5" hidden="1" thickBot="1">
      <c r="A18" s="7" t="s">
        <v>20</v>
      </c>
      <c r="B18" s="8" t="s">
        <v>22</v>
      </c>
      <c r="C18" s="9">
        <v>0.15</v>
      </c>
      <c r="D18" s="9">
        <v>0.11</v>
      </c>
      <c r="E18" s="9">
        <v>0.06</v>
      </c>
      <c r="F18" s="9">
        <v>0.05</v>
      </c>
      <c r="G18" s="9">
        <v>0.06</v>
      </c>
      <c r="H18" s="9">
        <v>7.0000000000000007E-2</v>
      </c>
      <c r="I18" s="9">
        <v>0.05</v>
      </c>
      <c r="J18" s="9">
        <v>0.04</v>
      </c>
      <c r="K18" s="9">
        <v>0.06</v>
      </c>
      <c r="L18" s="9">
        <v>0.04</v>
      </c>
      <c r="M18" s="9">
        <v>0.04</v>
      </c>
      <c r="N18" s="9">
        <v>0.05</v>
      </c>
      <c r="O18" s="10">
        <v>0.06</v>
      </c>
    </row>
    <row r="20" spans="1:15">
      <c r="A20" s="28" t="s">
        <v>44</v>
      </c>
      <c r="B20" s="1" t="s">
        <v>45</v>
      </c>
      <c r="C20" s="18">
        <f>ROUNDUP(B3*I2,0)</f>
        <v>0</v>
      </c>
      <c r="D20" s="18">
        <f>C20</f>
        <v>0</v>
      </c>
      <c r="E20" s="18">
        <f>D20</f>
        <v>0</v>
      </c>
      <c r="F20" s="18">
        <f t="shared" ref="F20:N20" si="2">E20</f>
        <v>0</v>
      </c>
      <c r="G20" s="18">
        <f t="shared" si="2"/>
        <v>0</v>
      </c>
      <c r="H20" s="18">
        <f t="shared" si="2"/>
        <v>0</v>
      </c>
      <c r="I20" s="18">
        <f t="shared" si="2"/>
        <v>0</v>
      </c>
      <c r="J20" s="18">
        <f t="shared" si="2"/>
        <v>0</v>
      </c>
      <c r="K20" s="18">
        <f t="shared" si="2"/>
        <v>0</v>
      </c>
      <c r="L20" s="18">
        <f t="shared" si="2"/>
        <v>0</v>
      </c>
      <c r="M20" s="18">
        <f t="shared" si="2"/>
        <v>0</v>
      </c>
      <c r="N20" s="18">
        <f t="shared" si="2"/>
        <v>0</v>
      </c>
      <c r="O20" s="18">
        <f>SUM(C20:N20)</f>
        <v>0</v>
      </c>
    </row>
    <row r="21" spans="1:15">
      <c r="A21" s="28" t="s">
        <v>12</v>
      </c>
      <c r="B21" s="1" t="s">
        <v>45</v>
      </c>
      <c r="C21" s="18">
        <f>ROUNDUP($I$3*C9,0)</f>
        <v>0</v>
      </c>
      <c r="D21" s="18">
        <f>ROUNDUP($I$3*D9,0)</f>
        <v>0</v>
      </c>
      <c r="E21" s="18">
        <f t="shared" ref="E21:N21" si="3">ROUNDUP($I$3*E9,0)</f>
        <v>0</v>
      </c>
      <c r="F21" s="18">
        <f t="shared" si="3"/>
        <v>0</v>
      </c>
      <c r="G21" s="18">
        <f t="shared" si="3"/>
        <v>0</v>
      </c>
      <c r="H21" s="18">
        <f t="shared" si="3"/>
        <v>0</v>
      </c>
      <c r="I21" s="18">
        <f t="shared" si="3"/>
        <v>0</v>
      </c>
      <c r="J21" s="18">
        <f t="shared" si="3"/>
        <v>0</v>
      </c>
      <c r="K21" s="18">
        <f t="shared" si="3"/>
        <v>0</v>
      </c>
      <c r="L21" s="18">
        <f t="shared" si="3"/>
        <v>0</v>
      </c>
      <c r="M21" s="18">
        <f t="shared" si="3"/>
        <v>0</v>
      </c>
      <c r="N21" s="18">
        <f t="shared" si="3"/>
        <v>0</v>
      </c>
      <c r="O21" s="18">
        <f t="shared" ref="O21:O24" si="4">SUM(C21:N21)</f>
        <v>0</v>
      </c>
    </row>
    <row r="22" spans="1:15">
      <c r="A22" s="28" t="s">
        <v>13</v>
      </c>
      <c r="B22" s="1" t="s">
        <v>45</v>
      </c>
      <c r="C22" s="18">
        <f>ROUNDUP($I$4*C10,0)</f>
        <v>0</v>
      </c>
      <c r="D22" s="18">
        <f t="shared" ref="D22:N22" si="5">ROUNDUP($I$4*D10,0)</f>
        <v>0</v>
      </c>
      <c r="E22" s="18">
        <f t="shared" si="5"/>
        <v>0</v>
      </c>
      <c r="F22" s="18">
        <f t="shared" si="5"/>
        <v>0</v>
      </c>
      <c r="G22" s="18">
        <f t="shared" si="5"/>
        <v>0</v>
      </c>
      <c r="H22" s="18">
        <f t="shared" si="5"/>
        <v>0</v>
      </c>
      <c r="I22" s="18">
        <f t="shared" si="5"/>
        <v>0</v>
      </c>
      <c r="J22" s="18">
        <f t="shared" si="5"/>
        <v>0</v>
      </c>
      <c r="K22" s="18">
        <f t="shared" si="5"/>
        <v>0</v>
      </c>
      <c r="L22" s="18">
        <f t="shared" si="5"/>
        <v>0</v>
      </c>
      <c r="M22" s="18">
        <f t="shared" si="5"/>
        <v>0</v>
      </c>
      <c r="N22" s="18">
        <f t="shared" si="5"/>
        <v>0</v>
      </c>
      <c r="O22" s="18">
        <f t="shared" si="4"/>
        <v>0</v>
      </c>
    </row>
    <row r="23" spans="1:15">
      <c r="A23" s="28" t="s">
        <v>14</v>
      </c>
      <c r="B23" s="1" t="s">
        <v>45</v>
      </c>
      <c r="C23" s="18">
        <f>ROUNDUP($I$5*C11,0)</f>
        <v>0</v>
      </c>
      <c r="D23" s="18">
        <f t="shared" ref="D23:N23" si="6">ROUNDUP($I$5*D11,0)</f>
        <v>0</v>
      </c>
      <c r="E23" s="18">
        <f t="shared" si="6"/>
        <v>0</v>
      </c>
      <c r="F23" s="18">
        <f t="shared" si="6"/>
        <v>0</v>
      </c>
      <c r="G23" s="18">
        <f t="shared" si="6"/>
        <v>0</v>
      </c>
      <c r="H23" s="18">
        <f t="shared" si="6"/>
        <v>0</v>
      </c>
      <c r="I23" s="18">
        <f t="shared" si="6"/>
        <v>0</v>
      </c>
      <c r="J23" s="18">
        <f t="shared" si="6"/>
        <v>0</v>
      </c>
      <c r="K23" s="18">
        <f t="shared" si="6"/>
        <v>0</v>
      </c>
      <c r="L23" s="18">
        <f t="shared" si="6"/>
        <v>0</v>
      </c>
      <c r="M23" s="18">
        <f t="shared" si="6"/>
        <v>0</v>
      </c>
      <c r="N23" s="18">
        <f t="shared" si="6"/>
        <v>0</v>
      </c>
      <c r="O23" s="18">
        <f t="shared" si="4"/>
        <v>0</v>
      </c>
    </row>
    <row r="24" spans="1:15" ht="19.5" thickBot="1">
      <c r="A24" s="28" t="s">
        <v>15</v>
      </c>
      <c r="B24" s="1" t="s">
        <v>45</v>
      </c>
      <c r="C24" s="18">
        <f>ROUNDUP($I$6*C12,0)</f>
        <v>0</v>
      </c>
      <c r="D24" s="18">
        <f t="shared" ref="D24:N24" si="7">ROUNDUP($I$6*D12,0)</f>
        <v>0</v>
      </c>
      <c r="E24" s="18">
        <f t="shared" si="7"/>
        <v>0</v>
      </c>
      <c r="F24" s="18">
        <f t="shared" si="7"/>
        <v>0</v>
      </c>
      <c r="G24" s="18">
        <f t="shared" si="7"/>
        <v>0</v>
      </c>
      <c r="H24" s="18">
        <f t="shared" si="7"/>
        <v>0</v>
      </c>
      <c r="I24" s="18">
        <f t="shared" si="7"/>
        <v>0</v>
      </c>
      <c r="J24" s="18">
        <f t="shared" si="7"/>
        <v>0</v>
      </c>
      <c r="K24" s="18">
        <f t="shared" si="7"/>
        <v>0</v>
      </c>
      <c r="L24" s="18">
        <f t="shared" si="7"/>
        <v>0</v>
      </c>
      <c r="M24" s="18">
        <f t="shared" si="7"/>
        <v>0</v>
      </c>
      <c r="N24" s="18">
        <f t="shared" si="7"/>
        <v>0</v>
      </c>
      <c r="O24" s="22">
        <f t="shared" si="4"/>
        <v>0</v>
      </c>
    </row>
    <row r="25" spans="1:15" ht="19.5" thickBot="1">
      <c r="A25" s="29" t="s">
        <v>47</v>
      </c>
      <c r="B25" s="1" t="s">
        <v>45</v>
      </c>
      <c r="C25" s="18">
        <f>SUM(C20:C24)</f>
        <v>0</v>
      </c>
      <c r="D25" s="18">
        <f t="shared" ref="D25:O25" si="8">SUM(D20:D24)</f>
        <v>0</v>
      </c>
      <c r="E25" s="18">
        <f t="shared" si="8"/>
        <v>0</v>
      </c>
      <c r="F25" s="18">
        <f t="shared" si="8"/>
        <v>0</v>
      </c>
      <c r="G25" s="18">
        <f t="shared" si="8"/>
        <v>0</v>
      </c>
      <c r="H25" s="18">
        <f t="shared" si="8"/>
        <v>0</v>
      </c>
      <c r="I25" s="18">
        <f t="shared" si="8"/>
        <v>0</v>
      </c>
      <c r="J25" s="18">
        <f t="shared" si="8"/>
        <v>0</v>
      </c>
      <c r="K25" s="18">
        <f t="shared" si="8"/>
        <v>0</v>
      </c>
      <c r="L25" s="18">
        <f t="shared" si="8"/>
        <v>0</v>
      </c>
      <c r="M25" s="18">
        <f t="shared" si="8"/>
        <v>0</v>
      </c>
      <c r="N25" s="21">
        <f t="shared" si="8"/>
        <v>0</v>
      </c>
      <c r="O25" s="24">
        <f t="shared" si="8"/>
        <v>0</v>
      </c>
    </row>
  </sheetData>
  <mergeCells count="9">
    <mergeCell ref="G6:H6"/>
    <mergeCell ref="B2:E2"/>
    <mergeCell ref="B3:E3"/>
    <mergeCell ref="B4:E4"/>
    <mergeCell ref="B5:E5"/>
    <mergeCell ref="G2:H2"/>
    <mergeCell ref="G3:H3"/>
    <mergeCell ref="G4:H4"/>
    <mergeCell ref="G5:H5"/>
  </mergeCells>
  <phoneticPr fontId="1"/>
  <pageMargins left="0.7" right="0.7" top="0.75" bottom="0.75" header="0.3" footer="0.3"/>
  <pageSetup paperSize="9" scale="8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B58C17-6129-4055-9380-A2A30FF59124}">
  <dimension ref="A1:O25"/>
  <sheetViews>
    <sheetView workbookViewId="0">
      <selection activeCell="B5" sqref="B5:E5"/>
    </sheetView>
  </sheetViews>
  <sheetFormatPr defaultRowHeight="18.75"/>
  <cols>
    <col min="1" max="1" width="15.125" style="6" bestFit="1" customWidth="1"/>
    <col min="2" max="2" width="8" style="6" customWidth="1"/>
    <col min="3" max="3" width="9.375" style="6" bestFit="1" customWidth="1"/>
    <col min="4" max="14" width="9" style="6"/>
    <col min="15" max="15" width="10.875" style="6" customWidth="1"/>
    <col min="16" max="16384" width="9" style="6"/>
  </cols>
  <sheetData>
    <row r="1" spans="1:15">
      <c r="O1" s="14" t="s">
        <v>53</v>
      </c>
    </row>
    <row r="2" spans="1:15">
      <c r="A2" s="5" t="s">
        <v>24</v>
      </c>
      <c r="B2" s="31" t="s">
        <v>34</v>
      </c>
      <c r="C2" s="31"/>
      <c r="D2" s="31"/>
      <c r="E2" s="31"/>
      <c r="G2" s="30" t="s">
        <v>41</v>
      </c>
      <c r="H2" s="30"/>
      <c r="I2" s="17">
        <v>0</v>
      </c>
    </row>
    <row r="3" spans="1:15">
      <c r="A3" s="5" t="s">
        <v>25</v>
      </c>
      <c r="B3" s="32">
        <v>880</v>
      </c>
      <c r="C3" s="32"/>
      <c r="D3" s="32"/>
      <c r="E3" s="32"/>
      <c r="G3" s="30" t="s">
        <v>48</v>
      </c>
      <c r="H3" s="30"/>
      <c r="I3" s="17">
        <v>0</v>
      </c>
    </row>
    <row r="4" spans="1:15">
      <c r="A4" s="5" t="s">
        <v>26</v>
      </c>
      <c r="B4" s="31" t="s">
        <v>28</v>
      </c>
      <c r="C4" s="31"/>
      <c r="D4" s="31"/>
      <c r="E4" s="31"/>
      <c r="G4" s="34" t="s">
        <v>46</v>
      </c>
      <c r="H4" s="34"/>
      <c r="I4" s="20"/>
    </row>
    <row r="5" spans="1:15">
      <c r="A5" s="5" t="s">
        <v>27</v>
      </c>
      <c r="B5" s="33"/>
      <c r="C5" s="33"/>
      <c r="D5" s="33"/>
      <c r="E5" s="33"/>
      <c r="G5" s="30" t="s">
        <v>49</v>
      </c>
      <c r="H5" s="30"/>
      <c r="I5" s="17">
        <v>0</v>
      </c>
    </row>
    <row r="6" spans="1:15">
      <c r="A6" s="15"/>
      <c r="B6" s="16"/>
      <c r="C6" s="16"/>
      <c r="D6" s="16"/>
      <c r="E6" s="16"/>
      <c r="G6" s="34" t="s">
        <v>50</v>
      </c>
      <c r="H6" s="34"/>
      <c r="I6" s="20"/>
    </row>
    <row r="7" spans="1:15">
      <c r="O7" s="14" t="s">
        <v>52</v>
      </c>
    </row>
    <row r="8" spans="1:15">
      <c r="A8" s="27" t="s">
        <v>39</v>
      </c>
      <c r="B8" s="27" t="s">
        <v>51</v>
      </c>
      <c r="C8" s="27" t="s">
        <v>0</v>
      </c>
      <c r="D8" s="27" t="s">
        <v>1</v>
      </c>
      <c r="E8" s="27" t="s">
        <v>2</v>
      </c>
      <c r="F8" s="27" t="s">
        <v>3</v>
      </c>
      <c r="G8" s="27" t="s">
        <v>4</v>
      </c>
      <c r="H8" s="27" t="s">
        <v>5</v>
      </c>
      <c r="I8" s="27" t="s">
        <v>6</v>
      </c>
      <c r="J8" s="27" t="s">
        <v>7</v>
      </c>
      <c r="K8" s="27" t="s">
        <v>8</v>
      </c>
      <c r="L8" s="27" t="s">
        <v>9</v>
      </c>
      <c r="M8" s="27" t="s">
        <v>10</v>
      </c>
      <c r="N8" s="27" t="s">
        <v>11</v>
      </c>
      <c r="O8" s="27" t="s">
        <v>30</v>
      </c>
    </row>
    <row r="9" spans="1:15">
      <c r="A9" s="28" t="s">
        <v>36</v>
      </c>
      <c r="B9" s="1" t="s">
        <v>21</v>
      </c>
      <c r="C9" s="3">
        <v>0</v>
      </c>
      <c r="D9" s="3">
        <v>0</v>
      </c>
      <c r="E9" s="3">
        <v>0</v>
      </c>
      <c r="F9" s="3">
        <v>24938</v>
      </c>
      <c r="G9" s="3">
        <v>22603</v>
      </c>
      <c r="H9" s="3">
        <v>23640</v>
      </c>
      <c r="I9" s="3">
        <v>0</v>
      </c>
      <c r="J9" s="3">
        <v>0</v>
      </c>
      <c r="K9" s="3">
        <v>0</v>
      </c>
      <c r="L9" s="3">
        <v>0</v>
      </c>
      <c r="M9" s="3">
        <v>0</v>
      </c>
      <c r="N9" s="3">
        <v>0</v>
      </c>
      <c r="O9" s="3">
        <f>SUM(C9:N9)</f>
        <v>71181</v>
      </c>
    </row>
    <row r="10" spans="1:15">
      <c r="A10" s="26" t="s">
        <v>13</v>
      </c>
      <c r="B10" s="11" t="s">
        <v>21</v>
      </c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</row>
    <row r="11" spans="1:15">
      <c r="A11" s="28" t="s">
        <v>37</v>
      </c>
      <c r="B11" s="1" t="s">
        <v>21</v>
      </c>
      <c r="C11" s="3">
        <v>17748</v>
      </c>
      <c r="D11" s="3">
        <v>17621</v>
      </c>
      <c r="E11" s="3">
        <v>9991</v>
      </c>
      <c r="F11" s="3">
        <v>0</v>
      </c>
      <c r="G11" s="3">
        <v>0</v>
      </c>
      <c r="H11" s="3">
        <v>0</v>
      </c>
      <c r="I11" s="3">
        <v>19622</v>
      </c>
      <c r="J11" s="3">
        <v>21588</v>
      </c>
      <c r="K11" s="3">
        <v>16634</v>
      </c>
      <c r="L11" s="3">
        <v>10769</v>
      </c>
      <c r="M11" s="3">
        <v>7325</v>
      </c>
      <c r="N11" s="3">
        <v>13315</v>
      </c>
      <c r="O11" s="3">
        <f>SUM(C11:N11)</f>
        <v>134613</v>
      </c>
    </row>
    <row r="12" spans="1:15">
      <c r="A12" s="26" t="s">
        <v>15</v>
      </c>
      <c r="B12" s="11" t="s">
        <v>21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</row>
    <row r="13" spans="1:15">
      <c r="A13" s="28" t="s">
        <v>16</v>
      </c>
      <c r="B13" s="1" t="s">
        <v>21</v>
      </c>
      <c r="C13" s="3">
        <f>SUM(C9:C12)</f>
        <v>17748</v>
      </c>
      <c r="D13" s="3">
        <f t="shared" ref="D13:N13" si="0">SUM(D9:D12)</f>
        <v>17621</v>
      </c>
      <c r="E13" s="3">
        <f t="shared" si="0"/>
        <v>9991</v>
      </c>
      <c r="F13" s="3">
        <f t="shared" si="0"/>
        <v>24938</v>
      </c>
      <c r="G13" s="3">
        <f t="shared" si="0"/>
        <v>22603</v>
      </c>
      <c r="H13" s="3">
        <f t="shared" si="0"/>
        <v>23640</v>
      </c>
      <c r="I13" s="3">
        <f t="shared" si="0"/>
        <v>19622</v>
      </c>
      <c r="J13" s="3">
        <f t="shared" si="0"/>
        <v>21588</v>
      </c>
      <c r="K13" s="3">
        <f t="shared" si="0"/>
        <v>16634</v>
      </c>
      <c r="L13" s="3">
        <f t="shared" si="0"/>
        <v>10769</v>
      </c>
      <c r="M13" s="3">
        <f t="shared" si="0"/>
        <v>7325</v>
      </c>
      <c r="N13" s="3">
        <f t="shared" si="0"/>
        <v>13315</v>
      </c>
      <c r="O13" s="3">
        <f>SUM(C13:N13)</f>
        <v>205794</v>
      </c>
    </row>
    <row r="14" spans="1:15">
      <c r="A14" s="28" t="s">
        <v>17</v>
      </c>
      <c r="B14" s="1" t="s">
        <v>22</v>
      </c>
      <c r="C14" s="4">
        <v>1</v>
      </c>
      <c r="D14" s="4">
        <v>1</v>
      </c>
      <c r="E14" s="4">
        <v>1</v>
      </c>
      <c r="F14" s="4">
        <v>1</v>
      </c>
      <c r="G14" s="4">
        <v>1</v>
      </c>
      <c r="H14" s="4">
        <v>1</v>
      </c>
      <c r="I14" s="4">
        <v>1</v>
      </c>
      <c r="J14" s="4">
        <v>1</v>
      </c>
      <c r="K14" s="4">
        <v>1</v>
      </c>
      <c r="L14" s="4">
        <v>1</v>
      </c>
      <c r="M14" s="4">
        <v>1</v>
      </c>
      <c r="N14" s="4">
        <v>1</v>
      </c>
      <c r="O14" s="4">
        <v>1</v>
      </c>
    </row>
    <row r="15" spans="1:15">
      <c r="A15" s="28" t="s">
        <v>18</v>
      </c>
      <c r="B15" s="1" t="s">
        <v>23</v>
      </c>
      <c r="C15" s="3">
        <v>770</v>
      </c>
      <c r="D15" s="3">
        <v>773</v>
      </c>
      <c r="E15" s="3">
        <v>401</v>
      </c>
      <c r="F15" s="3">
        <v>828</v>
      </c>
      <c r="G15" s="3">
        <v>857</v>
      </c>
      <c r="H15" s="3">
        <v>847</v>
      </c>
      <c r="I15" s="3">
        <v>389</v>
      </c>
      <c r="J15" s="3">
        <v>394</v>
      </c>
      <c r="K15" s="3">
        <v>386</v>
      </c>
      <c r="L15" s="3">
        <v>173</v>
      </c>
      <c r="M15" s="3">
        <v>166</v>
      </c>
      <c r="N15" s="3">
        <v>403</v>
      </c>
      <c r="O15" s="3">
        <f>MAX(C15:N15)</f>
        <v>857</v>
      </c>
    </row>
    <row r="16" spans="1:15">
      <c r="A16" s="28" t="s">
        <v>31</v>
      </c>
      <c r="B16" s="1" t="s">
        <v>21</v>
      </c>
      <c r="C16" s="3">
        <v>2674</v>
      </c>
      <c r="D16" s="3">
        <v>2483</v>
      </c>
      <c r="E16" s="3">
        <v>1741</v>
      </c>
      <c r="F16" s="3">
        <v>4064</v>
      </c>
      <c r="G16" s="3">
        <v>3438</v>
      </c>
      <c r="H16" s="3">
        <v>3105</v>
      </c>
      <c r="I16" s="3">
        <v>2485</v>
      </c>
      <c r="J16" s="3">
        <v>2209</v>
      </c>
      <c r="K16" s="3">
        <v>2002</v>
      </c>
      <c r="L16" s="3">
        <v>1781</v>
      </c>
      <c r="M16" s="3">
        <v>1569</v>
      </c>
      <c r="N16" s="3">
        <v>2031</v>
      </c>
      <c r="O16" s="3">
        <f>SUM(C16:N16)</f>
        <v>29582</v>
      </c>
    </row>
    <row r="17" spans="1:15">
      <c r="A17" s="28" t="s">
        <v>19</v>
      </c>
      <c r="B17" s="1" t="s">
        <v>22</v>
      </c>
      <c r="C17" s="25">
        <f>ROUND(C16/C13*100,0)</f>
        <v>15</v>
      </c>
      <c r="D17" s="25">
        <f t="shared" ref="D17:O17" si="1">ROUND(D16/D13*100,0)</f>
        <v>14</v>
      </c>
      <c r="E17" s="25">
        <f t="shared" si="1"/>
        <v>17</v>
      </c>
      <c r="F17" s="25">
        <f t="shared" si="1"/>
        <v>16</v>
      </c>
      <c r="G17" s="25">
        <f t="shared" si="1"/>
        <v>15</v>
      </c>
      <c r="H17" s="25">
        <f t="shared" si="1"/>
        <v>13</v>
      </c>
      <c r="I17" s="25">
        <f t="shared" si="1"/>
        <v>13</v>
      </c>
      <c r="J17" s="25">
        <f t="shared" si="1"/>
        <v>10</v>
      </c>
      <c r="K17" s="25">
        <f t="shared" si="1"/>
        <v>12</v>
      </c>
      <c r="L17" s="25">
        <f t="shared" si="1"/>
        <v>17</v>
      </c>
      <c r="M17" s="25">
        <f t="shared" si="1"/>
        <v>21</v>
      </c>
      <c r="N17" s="25">
        <f t="shared" si="1"/>
        <v>15</v>
      </c>
      <c r="O17" s="25">
        <f t="shared" si="1"/>
        <v>14</v>
      </c>
    </row>
    <row r="18" spans="1:15" ht="19.5" hidden="1" thickBot="1">
      <c r="A18" s="7" t="s">
        <v>20</v>
      </c>
      <c r="B18" s="8" t="s">
        <v>22</v>
      </c>
      <c r="C18" s="9">
        <v>0.02</v>
      </c>
      <c r="D18" s="9">
        <v>0.01</v>
      </c>
      <c r="E18" s="9">
        <v>0.01</v>
      </c>
      <c r="F18" s="9">
        <v>0.04</v>
      </c>
      <c r="G18" s="9">
        <v>0.03</v>
      </c>
      <c r="H18" s="9">
        <v>0.04</v>
      </c>
      <c r="I18" s="9">
        <v>0.03</v>
      </c>
      <c r="J18" s="9">
        <v>0.03</v>
      </c>
      <c r="K18" s="9">
        <v>0.02</v>
      </c>
      <c r="L18" s="9">
        <v>0.02</v>
      </c>
      <c r="M18" s="9">
        <v>0.02</v>
      </c>
      <c r="N18" s="9">
        <v>0.03</v>
      </c>
      <c r="O18" s="10">
        <v>0.02</v>
      </c>
    </row>
    <row r="20" spans="1:15">
      <c r="A20" s="28" t="s">
        <v>44</v>
      </c>
      <c r="B20" s="1" t="s">
        <v>45</v>
      </c>
      <c r="C20" s="18">
        <f>ROUNDUP(B3*I2,0)</f>
        <v>0</v>
      </c>
      <c r="D20" s="18">
        <f>C20</f>
        <v>0</v>
      </c>
      <c r="E20" s="18">
        <f>D20</f>
        <v>0</v>
      </c>
      <c r="F20" s="18">
        <f t="shared" ref="F20:N20" si="2">E20</f>
        <v>0</v>
      </c>
      <c r="G20" s="18">
        <f t="shared" si="2"/>
        <v>0</v>
      </c>
      <c r="H20" s="18">
        <f t="shared" si="2"/>
        <v>0</v>
      </c>
      <c r="I20" s="18">
        <f t="shared" si="2"/>
        <v>0</v>
      </c>
      <c r="J20" s="18">
        <f t="shared" si="2"/>
        <v>0</v>
      </c>
      <c r="K20" s="18">
        <f t="shared" si="2"/>
        <v>0</v>
      </c>
      <c r="L20" s="18">
        <f t="shared" si="2"/>
        <v>0</v>
      </c>
      <c r="M20" s="18">
        <f t="shared" si="2"/>
        <v>0</v>
      </c>
      <c r="N20" s="18">
        <f t="shared" si="2"/>
        <v>0</v>
      </c>
      <c r="O20" s="18">
        <f>SUM(C20:N20)</f>
        <v>0</v>
      </c>
    </row>
    <row r="21" spans="1:15">
      <c r="A21" s="28" t="s">
        <v>36</v>
      </c>
      <c r="B21" s="1" t="s">
        <v>45</v>
      </c>
      <c r="C21" s="18">
        <f>ROUNDUP($I$3*C9,0)</f>
        <v>0</v>
      </c>
      <c r="D21" s="18">
        <f>ROUNDUP($I$3*D9,0)</f>
        <v>0</v>
      </c>
      <c r="E21" s="18">
        <f t="shared" ref="E21:N21" si="3">ROUNDUP($I$3*E9,0)</f>
        <v>0</v>
      </c>
      <c r="F21" s="18">
        <f t="shared" si="3"/>
        <v>0</v>
      </c>
      <c r="G21" s="18">
        <f t="shared" si="3"/>
        <v>0</v>
      </c>
      <c r="H21" s="18">
        <f>ROUNDUP($I$3*H9,0)</f>
        <v>0</v>
      </c>
      <c r="I21" s="18">
        <f t="shared" si="3"/>
        <v>0</v>
      </c>
      <c r="J21" s="18">
        <f t="shared" si="3"/>
        <v>0</v>
      </c>
      <c r="K21" s="18">
        <f t="shared" si="3"/>
        <v>0</v>
      </c>
      <c r="L21" s="18">
        <f t="shared" si="3"/>
        <v>0</v>
      </c>
      <c r="M21" s="18">
        <f t="shared" si="3"/>
        <v>0</v>
      </c>
      <c r="N21" s="18">
        <f t="shared" si="3"/>
        <v>0</v>
      </c>
      <c r="O21" s="18">
        <f t="shared" ref="O21:O23" si="4">SUM(C21:N21)</f>
        <v>0</v>
      </c>
    </row>
    <row r="22" spans="1:15">
      <c r="A22" s="26" t="s">
        <v>13</v>
      </c>
      <c r="B22" s="11" t="s">
        <v>45</v>
      </c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</row>
    <row r="23" spans="1:15">
      <c r="A23" s="28" t="s">
        <v>37</v>
      </c>
      <c r="B23" s="1" t="s">
        <v>45</v>
      </c>
      <c r="C23" s="18">
        <f>ROUNDUP($I$5*C11,0)</f>
        <v>0</v>
      </c>
      <c r="D23" s="18">
        <f t="shared" ref="D23:N23" si="5">ROUNDUP($I$5*D11,0)</f>
        <v>0</v>
      </c>
      <c r="E23" s="18">
        <f t="shared" si="5"/>
        <v>0</v>
      </c>
      <c r="F23" s="18">
        <f t="shared" si="5"/>
        <v>0</v>
      </c>
      <c r="G23" s="18">
        <f t="shared" si="5"/>
        <v>0</v>
      </c>
      <c r="H23" s="18">
        <f>ROUNDUP($I$5*H11,0)</f>
        <v>0</v>
      </c>
      <c r="I23" s="18">
        <f t="shared" si="5"/>
        <v>0</v>
      </c>
      <c r="J23" s="18">
        <f t="shared" si="5"/>
        <v>0</v>
      </c>
      <c r="K23" s="18">
        <f t="shared" si="5"/>
        <v>0</v>
      </c>
      <c r="L23" s="18">
        <f t="shared" si="5"/>
        <v>0</v>
      </c>
      <c r="M23" s="18">
        <f t="shared" si="5"/>
        <v>0</v>
      </c>
      <c r="N23" s="18">
        <f t="shared" si="5"/>
        <v>0</v>
      </c>
      <c r="O23" s="18">
        <f t="shared" si="4"/>
        <v>0</v>
      </c>
    </row>
    <row r="24" spans="1:15" ht="19.5" thickBot="1">
      <c r="A24" s="26" t="s">
        <v>15</v>
      </c>
      <c r="B24" s="11" t="s">
        <v>45</v>
      </c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23"/>
    </row>
    <row r="25" spans="1:15" ht="19.5" thickBot="1">
      <c r="A25" s="29" t="s">
        <v>47</v>
      </c>
      <c r="B25" s="1" t="s">
        <v>45</v>
      </c>
      <c r="C25" s="18">
        <f>SUM(C20:C24)</f>
        <v>0</v>
      </c>
      <c r="D25" s="18">
        <f t="shared" ref="D25:O25" si="6">SUM(D20:D24)</f>
        <v>0</v>
      </c>
      <c r="E25" s="18">
        <f t="shared" si="6"/>
        <v>0</v>
      </c>
      <c r="F25" s="18">
        <f t="shared" si="6"/>
        <v>0</v>
      </c>
      <c r="G25" s="18">
        <f t="shared" si="6"/>
        <v>0</v>
      </c>
      <c r="H25" s="18">
        <f t="shared" si="6"/>
        <v>0</v>
      </c>
      <c r="I25" s="18">
        <f t="shared" si="6"/>
        <v>0</v>
      </c>
      <c r="J25" s="18">
        <f t="shared" si="6"/>
        <v>0</v>
      </c>
      <c r="K25" s="18">
        <f t="shared" si="6"/>
        <v>0</v>
      </c>
      <c r="L25" s="18">
        <f t="shared" si="6"/>
        <v>0</v>
      </c>
      <c r="M25" s="18">
        <f t="shared" si="6"/>
        <v>0</v>
      </c>
      <c r="N25" s="21">
        <f t="shared" si="6"/>
        <v>0</v>
      </c>
      <c r="O25" s="24">
        <f t="shared" si="6"/>
        <v>0</v>
      </c>
    </row>
  </sheetData>
  <mergeCells count="9">
    <mergeCell ref="G6:H6"/>
    <mergeCell ref="B2:E2"/>
    <mergeCell ref="B3:E3"/>
    <mergeCell ref="B4:E4"/>
    <mergeCell ref="B5:E5"/>
    <mergeCell ref="G3:H3"/>
    <mergeCell ref="G2:H2"/>
    <mergeCell ref="G4:H4"/>
    <mergeCell ref="G5:H5"/>
  </mergeCells>
  <phoneticPr fontId="1"/>
  <pageMargins left="0.7" right="0.7" top="0.75" bottom="0.75" header="0.3" footer="0.3"/>
  <pageSetup paperSize="9" scale="8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101C2B-3761-41CC-90DF-0AADCB0917B1}">
  <dimension ref="A1:O25"/>
  <sheetViews>
    <sheetView workbookViewId="0">
      <selection activeCell="B5" sqref="B5:E5"/>
    </sheetView>
  </sheetViews>
  <sheetFormatPr defaultRowHeight="18.75"/>
  <cols>
    <col min="1" max="1" width="15.125" style="6" bestFit="1" customWidth="1"/>
    <col min="2" max="2" width="8" style="6" customWidth="1"/>
    <col min="3" max="3" width="9.375" style="6" bestFit="1" customWidth="1"/>
    <col min="4" max="14" width="9" style="6"/>
    <col min="15" max="15" width="10.875" style="6" customWidth="1"/>
    <col min="16" max="16384" width="9" style="6"/>
  </cols>
  <sheetData>
    <row r="1" spans="1:15">
      <c r="O1" s="14" t="s">
        <v>53</v>
      </c>
    </row>
    <row r="2" spans="1:15">
      <c r="A2" s="5" t="s">
        <v>24</v>
      </c>
      <c r="B2" s="31" t="s">
        <v>35</v>
      </c>
      <c r="C2" s="31"/>
      <c r="D2" s="31"/>
      <c r="E2" s="31"/>
      <c r="G2" s="30" t="s">
        <v>41</v>
      </c>
      <c r="H2" s="30"/>
      <c r="I2" s="17">
        <v>0</v>
      </c>
    </row>
    <row r="3" spans="1:15">
      <c r="A3" s="5" t="s">
        <v>25</v>
      </c>
      <c r="B3" s="32">
        <v>85</v>
      </c>
      <c r="C3" s="32"/>
      <c r="D3" s="32"/>
      <c r="E3" s="32"/>
      <c r="G3" s="30" t="s">
        <v>48</v>
      </c>
      <c r="H3" s="30"/>
      <c r="I3" s="17">
        <v>0</v>
      </c>
    </row>
    <row r="4" spans="1:15">
      <c r="A4" s="5" t="s">
        <v>26</v>
      </c>
      <c r="B4" s="31" t="s">
        <v>28</v>
      </c>
      <c r="C4" s="31"/>
      <c r="D4" s="31"/>
      <c r="E4" s="31"/>
      <c r="G4" s="34" t="s">
        <v>46</v>
      </c>
      <c r="H4" s="34"/>
      <c r="I4" s="20"/>
    </row>
    <row r="5" spans="1:15">
      <c r="A5" s="5" t="s">
        <v>27</v>
      </c>
      <c r="B5" s="33"/>
      <c r="C5" s="33"/>
      <c r="D5" s="33"/>
      <c r="E5" s="33"/>
      <c r="G5" s="30" t="s">
        <v>49</v>
      </c>
      <c r="H5" s="30"/>
      <c r="I5" s="17">
        <v>0</v>
      </c>
    </row>
    <row r="6" spans="1:15">
      <c r="A6" s="15"/>
      <c r="B6" s="16"/>
      <c r="C6" s="16"/>
      <c r="D6" s="16"/>
      <c r="E6" s="16"/>
      <c r="G6" s="34" t="s">
        <v>50</v>
      </c>
      <c r="H6" s="34"/>
      <c r="I6" s="20"/>
    </row>
    <row r="7" spans="1:15">
      <c r="O7" s="14" t="s">
        <v>52</v>
      </c>
    </row>
    <row r="8" spans="1:15">
      <c r="A8" s="27" t="s">
        <v>39</v>
      </c>
      <c r="B8" s="27" t="s">
        <v>51</v>
      </c>
      <c r="C8" s="27" t="s">
        <v>0</v>
      </c>
      <c r="D8" s="27" t="s">
        <v>1</v>
      </c>
      <c r="E8" s="27" t="s">
        <v>2</v>
      </c>
      <c r="F8" s="27" t="s">
        <v>3</v>
      </c>
      <c r="G8" s="27" t="s">
        <v>4</v>
      </c>
      <c r="H8" s="27" t="s">
        <v>5</v>
      </c>
      <c r="I8" s="27" t="s">
        <v>6</v>
      </c>
      <c r="J8" s="27" t="s">
        <v>7</v>
      </c>
      <c r="K8" s="27" t="s">
        <v>8</v>
      </c>
      <c r="L8" s="27" t="s">
        <v>9</v>
      </c>
      <c r="M8" s="27" t="s">
        <v>10</v>
      </c>
      <c r="N8" s="27" t="s">
        <v>11</v>
      </c>
      <c r="O8" s="27" t="s">
        <v>30</v>
      </c>
    </row>
    <row r="9" spans="1:15">
      <c r="A9" s="28" t="s">
        <v>36</v>
      </c>
      <c r="B9" s="1" t="s">
        <v>21</v>
      </c>
      <c r="C9" s="3">
        <v>0</v>
      </c>
      <c r="D9" s="3">
        <v>0</v>
      </c>
      <c r="E9" s="3">
        <v>0</v>
      </c>
      <c r="F9" s="3">
        <v>9914</v>
      </c>
      <c r="G9" s="3">
        <v>10969</v>
      </c>
      <c r="H9" s="3">
        <v>9572</v>
      </c>
      <c r="I9" s="3">
        <v>0</v>
      </c>
      <c r="J9" s="3">
        <v>0</v>
      </c>
      <c r="K9" s="3">
        <v>0</v>
      </c>
      <c r="L9" s="3">
        <v>0</v>
      </c>
      <c r="M9" s="3">
        <v>0</v>
      </c>
      <c r="N9" s="3">
        <v>0</v>
      </c>
      <c r="O9" s="3">
        <f>SUM(C9:N9)</f>
        <v>30455</v>
      </c>
    </row>
    <row r="10" spans="1:15">
      <c r="A10" s="26" t="s">
        <v>13</v>
      </c>
      <c r="B10" s="11" t="s">
        <v>21</v>
      </c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</row>
    <row r="11" spans="1:15">
      <c r="A11" s="28" t="s">
        <v>37</v>
      </c>
      <c r="B11" s="1" t="s">
        <v>21</v>
      </c>
      <c r="C11" s="3">
        <v>6923</v>
      </c>
      <c r="D11" s="3">
        <v>6898</v>
      </c>
      <c r="E11" s="3">
        <v>7959</v>
      </c>
      <c r="F11" s="3">
        <v>0</v>
      </c>
      <c r="G11" s="3">
        <v>0</v>
      </c>
      <c r="H11" s="3">
        <v>0</v>
      </c>
      <c r="I11" s="3">
        <v>6983</v>
      </c>
      <c r="J11" s="3">
        <v>7060</v>
      </c>
      <c r="K11" s="3">
        <v>7777</v>
      </c>
      <c r="L11" s="3">
        <v>8357</v>
      </c>
      <c r="M11" s="3">
        <v>8429</v>
      </c>
      <c r="N11" s="3">
        <v>8846</v>
      </c>
      <c r="O11" s="3">
        <f>SUM(C11:N11)</f>
        <v>69232</v>
      </c>
    </row>
    <row r="12" spans="1:15">
      <c r="A12" s="26" t="s">
        <v>15</v>
      </c>
      <c r="B12" s="11" t="s">
        <v>21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</row>
    <row r="13" spans="1:15">
      <c r="A13" s="28" t="s">
        <v>16</v>
      </c>
      <c r="B13" s="1" t="s">
        <v>21</v>
      </c>
      <c r="C13" s="3">
        <f>SUM(C9:C12)</f>
        <v>6923</v>
      </c>
      <c r="D13" s="3">
        <f t="shared" ref="D13:N13" si="0">SUM(D9:D12)</f>
        <v>6898</v>
      </c>
      <c r="E13" s="3">
        <f t="shared" si="0"/>
        <v>7959</v>
      </c>
      <c r="F13" s="3">
        <f t="shared" si="0"/>
        <v>9914</v>
      </c>
      <c r="G13" s="3">
        <f t="shared" si="0"/>
        <v>10969</v>
      </c>
      <c r="H13" s="3">
        <f t="shared" si="0"/>
        <v>9572</v>
      </c>
      <c r="I13" s="3">
        <f t="shared" si="0"/>
        <v>6983</v>
      </c>
      <c r="J13" s="3">
        <f t="shared" si="0"/>
        <v>7060</v>
      </c>
      <c r="K13" s="3">
        <f t="shared" si="0"/>
        <v>7777</v>
      </c>
      <c r="L13" s="3">
        <f t="shared" si="0"/>
        <v>8357</v>
      </c>
      <c r="M13" s="3">
        <f t="shared" si="0"/>
        <v>8429</v>
      </c>
      <c r="N13" s="3">
        <f t="shared" si="0"/>
        <v>8846</v>
      </c>
      <c r="O13" s="3">
        <f>SUM(C13:N13)</f>
        <v>99687</v>
      </c>
    </row>
    <row r="14" spans="1:15">
      <c r="A14" s="28" t="s">
        <v>17</v>
      </c>
      <c r="B14" s="1" t="s">
        <v>22</v>
      </c>
      <c r="C14" s="4">
        <v>1</v>
      </c>
      <c r="D14" s="4">
        <v>1</v>
      </c>
      <c r="E14" s="4">
        <v>1</v>
      </c>
      <c r="F14" s="4">
        <v>1</v>
      </c>
      <c r="G14" s="4">
        <v>1</v>
      </c>
      <c r="H14" s="4">
        <v>1</v>
      </c>
      <c r="I14" s="4">
        <v>1</v>
      </c>
      <c r="J14" s="4">
        <v>1</v>
      </c>
      <c r="K14" s="4">
        <v>1</v>
      </c>
      <c r="L14" s="4">
        <v>1</v>
      </c>
      <c r="M14" s="4">
        <v>1</v>
      </c>
      <c r="N14" s="4">
        <v>1</v>
      </c>
      <c r="O14" s="4">
        <v>1</v>
      </c>
    </row>
    <row r="15" spans="1:15">
      <c r="A15" s="28" t="s">
        <v>18</v>
      </c>
      <c r="B15" s="1" t="s">
        <v>23</v>
      </c>
      <c r="C15" s="3">
        <v>40</v>
      </c>
      <c r="D15" s="3">
        <v>33</v>
      </c>
      <c r="E15" s="3">
        <v>41</v>
      </c>
      <c r="F15" s="3">
        <v>62</v>
      </c>
      <c r="G15" s="3">
        <v>55</v>
      </c>
      <c r="H15" s="3">
        <v>56</v>
      </c>
      <c r="I15" s="3">
        <v>40</v>
      </c>
      <c r="J15" s="3">
        <v>53</v>
      </c>
      <c r="K15" s="3">
        <v>48</v>
      </c>
      <c r="L15" s="3">
        <v>53</v>
      </c>
      <c r="M15" s="3">
        <v>53</v>
      </c>
      <c r="N15" s="3">
        <v>45</v>
      </c>
      <c r="O15" s="3">
        <f>MAX(C15:N15)</f>
        <v>62</v>
      </c>
    </row>
    <row r="16" spans="1:15">
      <c r="A16" s="28" t="s">
        <v>31</v>
      </c>
      <c r="B16" s="1" t="s">
        <v>21</v>
      </c>
      <c r="C16" s="3">
        <v>1742</v>
      </c>
      <c r="D16" s="3">
        <v>1754</v>
      </c>
      <c r="E16" s="3">
        <v>1477</v>
      </c>
      <c r="F16" s="3">
        <v>1846</v>
      </c>
      <c r="G16" s="3">
        <v>1529</v>
      </c>
      <c r="H16" s="3">
        <v>1506</v>
      </c>
      <c r="I16" s="3">
        <v>1400</v>
      </c>
      <c r="J16" s="3">
        <v>1434</v>
      </c>
      <c r="K16" s="3">
        <v>1634</v>
      </c>
      <c r="L16" s="3">
        <v>1751</v>
      </c>
      <c r="M16" s="3">
        <v>1719</v>
      </c>
      <c r="N16" s="3">
        <v>1924</v>
      </c>
      <c r="O16" s="3">
        <f>SUM(C16:N16)</f>
        <v>19716</v>
      </c>
    </row>
    <row r="17" spans="1:15">
      <c r="A17" s="28" t="s">
        <v>19</v>
      </c>
      <c r="B17" s="1" t="s">
        <v>22</v>
      </c>
      <c r="C17" s="25">
        <f>ROUND(C16/C13*100,0)</f>
        <v>25</v>
      </c>
      <c r="D17" s="25">
        <f t="shared" ref="D17:O17" si="1">ROUND(D16/D13*100,0)</f>
        <v>25</v>
      </c>
      <c r="E17" s="25">
        <f t="shared" si="1"/>
        <v>19</v>
      </c>
      <c r="F17" s="25">
        <f t="shared" si="1"/>
        <v>19</v>
      </c>
      <c r="G17" s="25">
        <f t="shared" si="1"/>
        <v>14</v>
      </c>
      <c r="H17" s="25">
        <f t="shared" si="1"/>
        <v>16</v>
      </c>
      <c r="I17" s="25">
        <f t="shared" si="1"/>
        <v>20</v>
      </c>
      <c r="J17" s="25">
        <f t="shared" si="1"/>
        <v>20</v>
      </c>
      <c r="K17" s="25">
        <f t="shared" si="1"/>
        <v>21</v>
      </c>
      <c r="L17" s="25">
        <f t="shared" si="1"/>
        <v>21</v>
      </c>
      <c r="M17" s="25">
        <f t="shared" si="1"/>
        <v>20</v>
      </c>
      <c r="N17" s="25">
        <f t="shared" si="1"/>
        <v>22</v>
      </c>
      <c r="O17" s="25">
        <f t="shared" si="1"/>
        <v>20</v>
      </c>
    </row>
    <row r="18" spans="1:15" ht="19.5" hidden="1" thickBot="1">
      <c r="A18" s="7" t="s">
        <v>20</v>
      </c>
      <c r="B18" s="8" t="s">
        <v>22</v>
      </c>
      <c r="C18" s="9">
        <v>7.0000000000000007E-2</v>
      </c>
      <c r="D18" s="9">
        <v>0.06</v>
      </c>
      <c r="E18" s="9">
        <v>7.0000000000000007E-2</v>
      </c>
      <c r="F18" s="9">
        <v>7.0000000000000007E-2</v>
      </c>
      <c r="G18" s="9">
        <v>0.08</v>
      </c>
      <c r="H18" s="9">
        <v>0.09</v>
      </c>
      <c r="I18" s="9">
        <v>0.08</v>
      </c>
      <c r="J18" s="9">
        <v>0.08</v>
      </c>
      <c r="K18" s="9">
        <v>0.08</v>
      </c>
      <c r="L18" s="9">
        <v>0.09</v>
      </c>
      <c r="M18" s="9">
        <v>0.1</v>
      </c>
      <c r="N18" s="9">
        <v>0.11</v>
      </c>
      <c r="O18" s="10">
        <v>0.08</v>
      </c>
    </row>
    <row r="20" spans="1:15">
      <c r="A20" s="28" t="s">
        <v>44</v>
      </c>
      <c r="B20" s="1" t="s">
        <v>45</v>
      </c>
      <c r="C20" s="18">
        <f>ROUNDUP(B3*I2,0)</f>
        <v>0</v>
      </c>
      <c r="D20" s="18">
        <f>C20</f>
        <v>0</v>
      </c>
      <c r="E20" s="18">
        <f>D20</f>
        <v>0</v>
      </c>
      <c r="F20" s="18">
        <f t="shared" ref="F20:N20" si="2">E20</f>
        <v>0</v>
      </c>
      <c r="G20" s="18">
        <f t="shared" si="2"/>
        <v>0</v>
      </c>
      <c r="H20" s="18">
        <f t="shared" si="2"/>
        <v>0</v>
      </c>
      <c r="I20" s="18">
        <f t="shared" si="2"/>
        <v>0</v>
      </c>
      <c r="J20" s="18">
        <f t="shared" si="2"/>
        <v>0</v>
      </c>
      <c r="K20" s="18">
        <f t="shared" si="2"/>
        <v>0</v>
      </c>
      <c r="L20" s="18">
        <f t="shared" si="2"/>
        <v>0</v>
      </c>
      <c r="M20" s="18">
        <f t="shared" si="2"/>
        <v>0</v>
      </c>
      <c r="N20" s="18">
        <f t="shared" si="2"/>
        <v>0</v>
      </c>
      <c r="O20" s="18">
        <f>SUM(C20:N20)</f>
        <v>0</v>
      </c>
    </row>
    <row r="21" spans="1:15">
      <c r="A21" s="28" t="s">
        <v>36</v>
      </c>
      <c r="B21" s="1" t="s">
        <v>45</v>
      </c>
      <c r="C21" s="18">
        <f>ROUNDUP($I$3*C9,0)</f>
        <v>0</v>
      </c>
      <c r="D21" s="18">
        <f>ROUNDUP($I$3*D9,0)</f>
        <v>0</v>
      </c>
      <c r="E21" s="18">
        <f t="shared" ref="E21:N21" si="3">ROUNDUP($I$3*E9,0)</f>
        <v>0</v>
      </c>
      <c r="F21" s="18">
        <f t="shared" si="3"/>
        <v>0</v>
      </c>
      <c r="G21" s="18">
        <f t="shared" si="3"/>
        <v>0</v>
      </c>
      <c r="H21" s="18">
        <f t="shared" si="3"/>
        <v>0</v>
      </c>
      <c r="I21" s="18">
        <f t="shared" si="3"/>
        <v>0</v>
      </c>
      <c r="J21" s="18">
        <f t="shared" si="3"/>
        <v>0</v>
      </c>
      <c r="K21" s="18">
        <f t="shared" si="3"/>
        <v>0</v>
      </c>
      <c r="L21" s="18">
        <f t="shared" si="3"/>
        <v>0</v>
      </c>
      <c r="M21" s="18">
        <f t="shared" si="3"/>
        <v>0</v>
      </c>
      <c r="N21" s="18">
        <f t="shared" si="3"/>
        <v>0</v>
      </c>
      <c r="O21" s="18">
        <f t="shared" ref="O21:O23" si="4">SUM(C21:N21)</f>
        <v>0</v>
      </c>
    </row>
    <row r="22" spans="1:15">
      <c r="A22" s="26" t="s">
        <v>13</v>
      </c>
      <c r="B22" s="11" t="s">
        <v>45</v>
      </c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</row>
    <row r="23" spans="1:15">
      <c r="A23" s="28" t="s">
        <v>37</v>
      </c>
      <c r="B23" s="1" t="s">
        <v>45</v>
      </c>
      <c r="C23" s="18">
        <f>ROUNDUP($I$5*C11,0)</f>
        <v>0</v>
      </c>
      <c r="D23" s="18">
        <f t="shared" ref="D23:N23" si="5">ROUNDUP($I$5*D11,0)</f>
        <v>0</v>
      </c>
      <c r="E23" s="18">
        <f t="shared" si="5"/>
        <v>0</v>
      </c>
      <c r="F23" s="18">
        <f t="shared" si="5"/>
        <v>0</v>
      </c>
      <c r="G23" s="18">
        <f t="shared" si="5"/>
        <v>0</v>
      </c>
      <c r="H23" s="18">
        <f t="shared" si="5"/>
        <v>0</v>
      </c>
      <c r="I23" s="18">
        <f t="shared" si="5"/>
        <v>0</v>
      </c>
      <c r="J23" s="18">
        <f t="shared" si="5"/>
        <v>0</v>
      </c>
      <c r="K23" s="18">
        <f t="shared" si="5"/>
        <v>0</v>
      </c>
      <c r="L23" s="18">
        <f t="shared" si="5"/>
        <v>0</v>
      </c>
      <c r="M23" s="18">
        <f t="shared" si="5"/>
        <v>0</v>
      </c>
      <c r="N23" s="18">
        <f t="shared" si="5"/>
        <v>0</v>
      </c>
      <c r="O23" s="18">
        <f t="shared" si="4"/>
        <v>0</v>
      </c>
    </row>
    <row r="24" spans="1:15" ht="19.5" thickBot="1">
      <c r="A24" s="26" t="s">
        <v>15</v>
      </c>
      <c r="B24" s="11" t="s">
        <v>45</v>
      </c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23"/>
    </row>
    <row r="25" spans="1:15" ht="19.5" thickBot="1">
      <c r="A25" s="29" t="s">
        <v>47</v>
      </c>
      <c r="B25" s="1" t="s">
        <v>45</v>
      </c>
      <c r="C25" s="18">
        <f>SUM(C20:C24)</f>
        <v>0</v>
      </c>
      <c r="D25" s="18">
        <f t="shared" ref="D25:O25" si="6">SUM(D20:D24)</f>
        <v>0</v>
      </c>
      <c r="E25" s="18">
        <f t="shared" si="6"/>
        <v>0</v>
      </c>
      <c r="F25" s="18">
        <f t="shared" si="6"/>
        <v>0</v>
      </c>
      <c r="G25" s="18">
        <f t="shared" si="6"/>
        <v>0</v>
      </c>
      <c r="H25" s="18">
        <f t="shared" si="6"/>
        <v>0</v>
      </c>
      <c r="I25" s="18">
        <f t="shared" si="6"/>
        <v>0</v>
      </c>
      <c r="J25" s="18">
        <f t="shared" si="6"/>
        <v>0</v>
      </c>
      <c r="K25" s="18">
        <f t="shared" si="6"/>
        <v>0</v>
      </c>
      <c r="L25" s="18">
        <f t="shared" si="6"/>
        <v>0</v>
      </c>
      <c r="M25" s="18">
        <f t="shared" si="6"/>
        <v>0</v>
      </c>
      <c r="N25" s="21">
        <f t="shared" si="6"/>
        <v>0</v>
      </c>
      <c r="O25" s="24">
        <f t="shared" si="6"/>
        <v>0</v>
      </c>
    </row>
  </sheetData>
  <mergeCells count="9">
    <mergeCell ref="G6:H6"/>
    <mergeCell ref="B2:E2"/>
    <mergeCell ref="B3:E3"/>
    <mergeCell ref="B4:E4"/>
    <mergeCell ref="B5:E5"/>
    <mergeCell ref="G3:H3"/>
    <mergeCell ref="G2:H2"/>
    <mergeCell ref="G4:H4"/>
    <mergeCell ref="G5:H5"/>
  </mergeCells>
  <phoneticPr fontId="1"/>
  <pageMargins left="0.7" right="0.7" top="0.75" bottom="0.75" header="0.3" footer="0.3"/>
  <pageSetup paperSize="9" scale="8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63948C-F273-4668-929A-EA6A94715922}">
  <dimension ref="A1:O25"/>
  <sheetViews>
    <sheetView workbookViewId="0">
      <selection activeCell="B5" sqref="B5:E5"/>
    </sheetView>
  </sheetViews>
  <sheetFormatPr defaultRowHeight="18.75"/>
  <cols>
    <col min="1" max="1" width="15.125" style="6" bestFit="1" customWidth="1"/>
    <col min="2" max="2" width="8" style="6" customWidth="1"/>
    <col min="3" max="3" width="9.375" style="6" bestFit="1" customWidth="1"/>
    <col min="4" max="14" width="9" style="6"/>
    <col min="15" max="15" width="10.875" style="6" customWidth="1"/>
    <col min="16" max="16384" width="9" style="6"/>
  </cols>
  <sheetData>
    <row r="1" spans="1:15">
      <c r="O1" s="14" t="s">
        <v>53</v>
      </c>
    </row>
    <row r="2" spans="1:15">
      <c r="A2" s="5" t="s">
        <v>24</v>
      </c>
      <c r="B2" s="31" t="s">
        <v>40</v>
      </c>
      <c r="C2" s="31"/>
      <c r="D2" s="31"/>
      <c r="E2" s="31"/>
      <c r="G2" s="30" t="s">
        <v>41</v>
      </c>
      <c r="H2" s="30"/>
      <c r="I2" s="17">
        <v>0</v>
      </c>
    </row>
    <row r="3" spans="1:15">
      <c r="A3" s="5" t="s">
        <v>25</v>
      </c>
      <c r="B3" s="35">
        <v>220</v>
      </c>
      <c r="C3" s="35"/>
      <c r="D3" s="35"/>
      <c r="E3" s="35"/>
      <c r="G3" s="30" t="s">
        <v>48</v>
      </c>
      <c r="H3" s="30"/>
      <c r="I3" s="17">
        <v>0</v>
      </c>
    </row>
    <row r="4" spans="1:15">
      <c r="A4" s="5" t="s">
        <v>26</v>
      </c>
      <c r="B4" s="31" t="s">
        <v>28</v>
      </c>
      <c r="C4" s="31"/>
      <c r="D4" s="31"/>
      <c r="E4" s="31"/>
      <c r="G4" s="34" t="s">
        <v>46</v>
      </c>
      <c r="H4" s="34"/>
      <c r="I4" s="20"/>
    </row>
    <row r="5" spans="1:15">
      <c r="A5" s="5" t="s">
        <v>27</v>
      </c>
      <c r="B5" s="33"/>
      <c r="C5" s="33"/>
      <c r="D5" s="33"/>
      <c r="E5" s="33"/>
      <c r="G5" s="30" t="s">
        <v>49</v>
      </c>
      <c r="H5" s="30"/>
      <c r="I5" s="17">
        <v>0</v>
      </c>
    </row>
    <row r="6" spans="1:15">
      <c r="A6" s="15"/>
      <c r="B6" s="16"/>
      <c r="C6" s="16"/>
      <c r="D6" s="16"/>
      <c r="E6" s="16"/>
      <c r="G6" s="34" t="s">
        <v>50</v>
      </c>
      <c r="H6" s="34"/>
      <c r="I6" s="20"/>
    </row>
    <row r="7" spans="1:15">
      <c r="O7" s="14" t="s">
        <v>52</v>
      </c>
    </row>
    <row r="8" spans="1:15">
      <c r="A8" s="27" t="s">
        <v>39</v>
      </c>
      <c r="B8" s="27" t="s">
        <v>51</v>
      </c>
      <c r="C8" s="27" t="s">
        <v>0</v>
      </c>
      <c r="D8" s="27" t="s">
        <v>1</v>
      </c>
      <c r="E8" s="27" t="s">
        <v>2</v>
      </c>
      <c r="F8" s="27" t="s">
        <v>3</v>
      </c>
      <c r="G8" s="27" t="s">
        <v>4</v>
      </c>
      <c r="H8" s="27" t="s">
        <v>5</v>
      </c>
      <c r="I8" s="27" t="s">
        <v>6</v>
      </c>
      <c r="J8" s="27" t="s">
        <v>7</v>
      </c>
      <c r="K8" s="27" t="s">
        <v>8</v>
      </c>
      <c r="L8" s="27" t="s">
        <v>9</v>
      </c>
      <c r="M8" s="27" t="s">
        <v>10</v>
      </c>
      <c r="N8" s="27" t="s">
        <v>11</v>
      </c>
      <c r="O8" s="27" t="s">
        <v>30</v>
      </c>
    </row>
    <row r="9" spans="1:15">
      <c r="A9" s="28" t="s">
        <v>36</v>
      </c>
      <c r="B9" s="1" t="s">
        <v>21</v>
      </c>
      <c r="C9" s="12">
        <v>0</v>
      </c>
      <c r="D9" s="12">
        <v>0</v>
      </c>
      <c r="E9" s="12">
        <v>0</v>
      </c>
      <c r="F9" s="12">
        <v>10482</v>
      </c>
      <c r="G9" s="12">
        <v>12251</v>
      </c>
      <c r="H9" s="12">
        <v>9310</v>
      </c>
      <c r="I9" s="12">
        <v>0</v>
      </c>
      <c r="J9" s="12">
        <v>0</v>
      </c>
      <c r="K9" s="12">
        <v>0</v>
      </c>
      <c r="L9" s="12">
        <v>0</v>
      </c>
      <c r="M9" s="12">
        <v>0</v>
      </c>
      <c r="N9" s="12">
        <v>0</v>
      </c>
      <c r="O9" s="3">
        <f>SUM(C9:N9)</f>
        <v>32043</v>
      </c>
    </row>
    <row r="10" spans="1:15">
      <c r="A10" s="26" t="s">
        <v>13</v>
      </c>
      <c r="B10" s="11" t="s">
        <v>21</v>
      </c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</row>
    <row r="11" spans="1:15">
      <c r="A11" s="28" t="s">
        <v>37</v>
      </c>
      <c r="B11" s="1" t="s">
        <v>21</v>
      </c>
      <c r="C11" s="12">
        <v>7969</v>
      </c>
      <c r="D11" s="12">
        <v>7811</v>
      </c>
      <c r="E11" s="12">
        <v>7988</v>
      </c>
      <c r="F11" s="12">
        <v>0</v>
      </c>
      <c r="G11" s="12">
        <v>0</v>
      </c>
      <c r="H11" s="12">
        <v>0</v>
      </c>
      <c r="I11" s="12">
        <v>10933</v>
      </c>
      <c r="J11" s="12">
        <v>8744</v>
      </c>
      <c r="K11" s="12">
        <v>7574</v>
      </c>
      <c r="L11" s="12">
        <v>7499</v>
      </c>
      <c r="M11" s="12">
        <v>8136</v>
      </c>
      <c r="N11" s="12">
        <v>6540</v>
      </c>
      <c r="O11" s="3">
        <f t="shared" ref="O11" si="0">SUM(C11:N11)</f>
        <v>73194</v>
      </c>
    </row>
    <row r="12" spans="1:15">
      <c r="A12" s="26" t="s">
        <v>15</v>
      </c>
      <c r="B12" s="11" t="s">
        <v>21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</row>
    <row r="13" spans="1:15">
      <c r="A13" s="28" t="s">
        <v>16</v>
      </c>
      <c r="B13" s="1" t="s">
        <v>21</v>
      </c>
      <c r="C13" s="12">
        <f>SUM(C9:C12)</f>
        <v>7969</v>
      </c>
      <c r="D13" s="12">
        <f t="shared" ref="D13:N13" si="1">SUM(D9:D12)</f>
        <v>7811</v>
      </c>
      <c r="E13" s="12">
        <f t="shared" si="1"/>
        <v>7988</v>
      </c>
      <c r="F13" s="12">
        <f t="shared" si="1"/>
        <v>10482</v>
      </c>
      <c r="G13" s="12">
        <f t="shared" si="1"/>
        <v>12251</v>
      </c>
      <c r="H13" s="12">
        <f t="shared" si="1"/>
        <v>9310</v>
      </c>
      <c r="I13" s="12">
        <f t="shared" si="1"/>
        <v>10933</v>
      </c>
      <c r="J13" s="12">
        <f t="shared" si="1"/>
        <v>8744</v>
      </c>
      <c r="K13" s="12">
        <f t="shared" si="1"/>
        <v>7574</v>
      </c>
      <c r="L13" s="12">
        <f t="shared" si="1"/>
        <v>7499</v>
      </c>
      <c r="M13" s="12">
        <f t="shared" si="1"/>
        <v>8136</v>
      </c>
      <c r="N13" s="12">
        <f t="shared" si="1"/>
        <v>6540</v>
      </c>
      <c r="O13" s="3">
        <f>SUM(C13:N13)</f>
        <v>105237</v>
      </c>
    </row>
    <row r="14" spans="1:15">
      <c r="A14" s="28" t="s">
        <v>17</v>
      </c>
      <c r="B14" s="1" t="s">
        <v>22</v>
      </c>
      <c r="C14" s="13">
        <v>1</v>
      </c>
      <c r="D14" s="13">
        <v>1</v>
      </c>
      <c r="E14" s="13">
        <v>1</v>
      </c>
      <c r="F14" s="13">
        <v>1</v>
      </c>
      <c r="G14" s="13">
        <v>1</v>
      </c>
      <c r="H14" s="13">
        <v>1</v>
      </c>
      <c r="I14" s="13">
        <v>1</v>
      </c>
      <c r="J14" s="13">
        <v>1</v>
      </c>
      <c r="K14" s="13">
        <v>1</v>
      </c>
      <c r="L14" s="13">
        <v>1</v>
      </c>
      <c r="M14" s="13">
        <v>1</v>
      </c>
      <c r="N14" s="13">
        <v>1</v>
      </c>
      <c r="O14" s="4">
        <v>1</v>
      </c>
    </row>
    <row r="15" spans="1:15">
      <c r="A15" s="28" t="s">
        <v>18</v>
      </c>
      <c r="B15" s="1" t="s">
        <v>23</v>
      </c>
      <c r="C15" s="12">
        <v>14</v>
      </c>
      <c r="D15" s="12">
        <v>194</v>
      </c>
      <c r="E15" s="12">
        <v>26</v>
      </c>
      <c r="F15" s="12">
        <v>60</v>
      </c>
      <c r="G15" s="12">
        <v>62</v>
      </c>
      <c r="H15" s="12">
        <v>32</v>
      </c>
      <c r="I15" s="12">
        <v>200</v>
      </c>
      <c r="J15" s="12">
        <v>186</v>
      </c>
      <c r="K15" s="12">
        <v>47</v>
      </c>
      <c r="L15" s="12">
        <v>28</v>
      </c>
      <c r="M15" s="12">
        <v>40</v>
      </c>
      <c r="N15" s="12">
        <v>22</v>
      </c>
      <c r="O15" s="3">
        <f>MAX(C15:N15)</f>
        <v>200</v>
      </c>
    </row>
    <row r="16" spans="1:15">
      <c r="A16" s="28" t="s">
        <v>31</v>
      </c>
      <c r="B16" s="1" t="s">
        <v>21</v>
      </c>
      <c r="C16" s="12">
        <v>5227</v>
      </c>
      <c r="D16" s="12">
        <v>4383</v>
      </c>
      <c r="E16" s="12">
        <v>3610</v>
      </c>
      <c r="F16" s="12">
        <v>5197</v>
      </c>
      <c r="G16" s="12">
        <v>5094</v>
      </c>
      <c r="H16" s="12">
        <v>3786</v>
      </c>
      <c r="I16" s="12">
        <v>5094</v>
      </c>
      <c r="J16" s="12">
        <v>4203</v>
      </c>
      <c r="K16" s="12">
        <v>3485</v>
      </c>
      <c r="L16" s="12">
        <v>3673</v>
      </c>
      <c r="M16" s="12">
        <v>3732</v>
      </c>
      <c r="N16" s="12">
        <v>3039</v>
      </c>
      <c r="O16" s="3">
        <f>SUM(C16:N16)</f>
        <v>50523</v>
      </c>
    </row>
    <row r="17" spans="1:15">
      <c r="A17" s="28" t="s">
        <v>19</v>
      </c>
      <c r="B17" s="1" t="s">
        <v>22</v>
      </c>
      <c r="C17" s="25">
        <f>ROUND(C16/C13*100,0)</f>
        <v>66</v>
      </c>
      <c r="D17" s="25">
        <f t="shared" ref="D17:O17" si="2">ROUND(D16/D13*100,0)</f>
        <v>56</v>
      </c>
      <c r="E17" s="25">
        <f t="shared" si="2"/>
        <v>45</v>
      </c>
      <c r="F17" s="25">
        <f t="shared" si="2"/>
        <v>50</v>
      </c>
      <c r="G17" s="25">
        <f t="shared" si="2"/>
        <v>42</v>
      </c>
      <c r="H17" s="25">
        <f t="shared" si="2"/>
        <v>41</v>
      </c>
      <c r="I17" s="25">
        <f t="shared" si="2"/>
        <v>47</v>
      </c>
      <c r="J17" s="25">
        <f t="shared" si="2"/>
        <v>48</v>
      </c>
      <c r="K17" s="25">
        <f t="shared" si="2"/>
        <v>46</v>
      </c>
      <c r="L17" s="25">
        <f t="shared" si="2"/>
        <v>49</v>
      </c>
      <c r="M17" s="25">
        <f t="shared" si="2"/>
        <v>46</v>
      </c>
      <c r="N17" s="25">
        <f t="shared" si="2"/>
        <v>46</v>
      </c>
      <c r="O17" s="25">
        <f t="shared" si="2"/>
        <v>48</v>
      </c>
    </row>
    <row r="18" spans="1:15" ht="19.5" hidden="1" thickBot="1">
      <c r="A18" s="7" t="s">
        <v>20</v>
      </c>
      <c r="B18" s="8" t="s">
        <v>22</v>
      </c>
      <c r="C18" s="9">
        <v>0.1</v>
      </c>
      <c r="D18" s="9">
        <v>0.09</v>
      </c>
      <c r="E18" s="9">
        <v>0.1</v>
      </c>
      <c r="F18" s="9">
        <v>0.11</v>
      </c>
      <c r="G18" s="9">
        <v>0.15</v>
      </c>
      <c r="H18" s="9">
        <v>0.15</v>
      </c>
      <c r="I18" s="9">
        <v>0.16</v>
      </c>
      <c r="J18" s="9">
        <v>0.15</v>
      </c>
      <c r="K18" s="9">
        <v>0.12</v>
      </c>
      <c r="L18" s="9">
        <v>0.13</v>
      </c>
      <c r="M18" s="9">
        <v>0.16</v>
      </c>
      <c r="N18" s="9">
        <v>0.15</v>
      </c>
      <c r="O18" s="10">
        <v>0.13</v>
      </c>
    </row>
    <row r="20" spans="1:15">
      <c r="A20" s="28" t="s">
        <v>44</v>
      </c>
      <c r="B20" s="1" t="s">
        <v>45</v>
      </c>
      <c r="C20" s="18">
        <f>ROUNDUP(B3*I2,0)</f>
        <v>0</v>
      </c>
      <c r="D20" s="18">
        <f>C20</f>
        <v>0</v>
      </c>
      <c r="E20" s="18">
        <f>D20</f>
        <v>0</v>
      </c>
      <c r="F20" s="18">
        <f t="shared" ref="F20:N20" si="3">E20</f>
        <v>0</v>
      </c>
      <c r="G20" s="18">
        <f t="shared" si="3"/>
        <v>0</v>
      </c>
      <c r="H20" s="18">
        <f t="shared" si="3"/>
        <v>0</v>
      </c>
      <c r="I20" s="18">
        <f t="shared" si="3"/>
        <v>0</v>
      </c>
      <c r="J20" s="18">
        <f t="shared" si="3"/>
        <v>0</v>
      </c>
      <c r="K20" s="18">
        <f t="shared" si="3"/>
        <v>0</v>
      </c>
      <c r="L20" s="18">
        <f t="shared" si="3"/>
        <v>0</v>
      </c>
      <c r="M20" s="18">
        <f t="shared" si="3"/>
        <v>0</v>
      </c>
      <c r="N20" s="18">
        <f t="shared" si="3"/>
        <v>0</v>
      </c>
      <c r="O20" s="18">
        <f>SUM(C20:N20)</f>
        <v>0</v>
      </c>
    </row>
    <row r="21" spans="1:15">
      <c r="A21" s="28" t="s">
        <v>36</v>
      </c>
      <c r="B21" s="1" t="s">
        <v>45</v>
      </c>
      <c r="C21" s="18">
        <f>ROUNDUP($I$3*C9,0)</f>
        <v>0</v>
      </c>
      <c r="D21" s="18">
        <f>ROUNDUP($I$3*D9,0)</f>
        <v>0</v>
      </c>
      <c r="E21" s="18">
        <f t="shared" ref="E21:N21" si="4">ROUNDUP($I$3*E9,0)</f>
        <v>0</v>
      </c>
      <c r="F21" s="18">
        <f t="shared" si="4"/>
        <v>0</v>
      </c>
      <c r="G21" s="18">
        <f t="shared" si="4"/>
        <v>0</v>
      </c>
      <c r="H21" s="18">
        <f t="shared" si="4"/>
        <v>0</v>
      </c>
      <c r="I21" s="18">
        <f t="shared" si="4"/>
        <v>0</v>
      </c>
      <c r="J21" s="18">
        <f t="shared" si="4"/>
        <v>0</v>
      </c>
      <c r="K21" s="18">
        <f t="shared" si="4"/>
        <v>0</v>
      </c>
      <c r="L21" s="18">
        <f t="shared" si="4"/>
        <v>0</v>
      </c>
      <c r="M21" s="18">
        <f t="shared" si="4"/>
        <v>0</v>
      </c>
      <c r="N21" s="18">
        <f t="shared" si="4"/>
        <v>0</v>
      </c>
      <c r="O21" s="18">
        <f t="shared" ref="O21:O23" si="5">SUM(C21:N21)</f>
        <v>0</v>
      </c>
    </row>
    <row r="22" spans="1:15">
      <c r="A22" s="26" t="s">
        <v>13</v>
      </c>
      <c r="B22" s="11" t="s">
        <v>45</v>
      </c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</row>
    <row r="23" spans="1:15">
      <c r="A23" s="28" t="s">
        <v>37</v>
      </c>
      <c r="B23" s="1" t="s">
        <v>45</v>
      </c>
      <c r="C23" s="18">
        <f>ROUNDUP($I$5*C11,0)</f>
        <v>0</v>
      </c>
      <c r="D23" s="18">
        <f t="shared" ref="D23:N23" si="6">ROUNDUP($I$5*D11,0)</f>
        <v>0</v>
      </c>
      <c r="E23" s="18">
        <f t="shared" si="6"/>
        <v>0</v>
      </c>
      <c r="F23" s="18">
        <f t="shared" si="6"/>
        <v>0</v>
      </c>
      <c r="G23" s="18">
        <f t="shared" si="6"/>
        <v>0</v>
      </c>
      <c r="H23" s="18">
        <f t="shared" si="6"/>
        <v>0</v>
      </c>
      <c r="I23" s="18">
        <f t="shared" si="6"/>
        <v>0</v>
      </c>
      <c r="J23" s="18">
        <f t="shared" si="6"/>
        <v>0</v>
      </c>
      <c r="K23" s="18">
        <f t="shared" si="6"/>
        <v>0</v>
      </c>
      <c r="L23" s="18">
        <f t="shared" si="6"/>
        <v>0</v>
      </c>
      <c r="M23" s="18">
        <f t="shared" si="6"/>
        <v>0</v>
      </c>
      <c r="N23" s="18">
        <f t="shared" si="6"/>
        <v>0</v>
      </c>
      <c r="O23" s="18">
        <f t="shared" si="5"/>
        <v>0</v>
      </c>
    </row>
    <row r="24" spans="1:15" ht="19.5" thickBot="1">
      <c r="A24" s="26" t="s">
        <v>15</v>
      </c>
      <c r="B24" s="11" t="s">
        <v>45</v>
      </c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23"/>
    </row>
    <row r="25" spans="1:15" ht="19.5" thickBot="1">
      <c r="A25" s="29" t="s">
        <v>47</v>
      </c>
      <c r="B25" s="1" t="s">
        <v>45</v>
      </c>
      <c r="C25" s="18">
        <f>SUM(C20:C24)</f>
        <v>0</v>
      </c>
      <c r="D25" s="18">
        <f t="shared" ref="D25:O25" si="7">SUM(D20:D24)</f>
        <v>0</v>
      </c>
      <c r="E25" s="18">
        <f t="shared" si="7"/>
        <v>0</v>
      </c>
      <c r="F25" s="18">
        <f t="shared" si="7"/>
        <v>0</v>
      </c>
      <c r="G25" s="18">
        <f t="shared" si="7"/>
        <v>0</v>
      </c>
      <c r="H25" s="18">
        <f t="shared" si="7"/>
        <v>0</v>
      </c>
      <c r="I25" s="18">
        <f t="shared" si="7"/>
        <v>0</v>
      </c>
      <c r="J25" s="18">
        <f t="shared" si="7"/>
        <v>0</v>
      </c>
      <c r="K25" s="18">
        <f t="shared" si="7"/>
        <v>0</v>
      </c>
      <c r="L25" s="18">
        <f t="shared" si="7"/>
        <v>0</v>
      </c>
      <c r="M25" s="18">
        <f t="shared" si="7"/>
        <v>0</v>
      </c>
      <c r="N25" s="21">
        <f t="shared" si="7"/>
        <v>0</v>
      </c>
      <c r="O25" s="24">
        <f t="shared" si="7"/>
        <v>0</v>
      </c>
    </row>
  </sheetData>
  <mergeCells count="9">
    <mergeCell ref="G6:H6"/>
    <mergeCell ref="B2:E2"/>
    <mergeCell ref="B3:E3"/>
    <mergeCell ref="B4:E4"/>
    <mergeCell ref="B5:E5"/>
    <mergeCell ref="G3:H3"/>
    <mergeCell ref="G2:H2"/>
    <mergeCell ref="G4:H4"/>
    <mergeCell ref="G5:H5"/>
  </mergeCells>
  <phoneticPr fontId="1"/>
  <pageMargins left="0.7" right="0.7" top="0.75" bottom="0.75" header="0.3" footer="0.3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7</vt:i4>
      </vt:variant>
    </vt:vector>
  </HeadingPairs>
  <TitlesOfParts>
    <vt:vector size="7" baseType="lpstr">
      <vt:lpstr>運動公園</vt:lpstr>
      <vt:lpstr>競技場</vt:lpstr>
      <vt:lpstr>ドーム</vt:lpstr>
      <vt:lpstr>県体</vt:lpstr>
      <vt:lpstr>藤崎台</vt:lpstr>
      <vt:lpstr>射撃場</vt:lpstr>
      <vt:lpstr>八代運動公園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FU-R0106-03</dc:creator>
  <cp:lastModifiedBy>正木裕一朗</cp:lastModifiedBy>
  <cp:lastPrinted>2021-01-05T08:09:43Z</cp:lastPrinted>
  <dcterms:created xsi:type="dcterms:W3CDTF">2015-06-05T18:19:34Z</dcterms:created>
  <dcterms:modified xsi:type="dcterms:W3CDTF">2021-01-12T01:33:25Z</dcterms:modified>
</cp:coreProperties>
</file>